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ii_t5vahng\Documents\マルボラ\homepage\www\home\Public\text\"/>
    </mc:Choice>
  </mc:AlternateContent>
  <xr:revisionPtr revIDLastSave="0" documentId="8_{35BA4E1E-6FD7-4AAE-B9A8-CC3A095D3F57}" xr6:coauthVersionLast="47" xr6:coauthVersionMax="47" xr10:uidLastSave="{00000000-0000-0000-0000-000000000000}"/>
  <bookViews>
    <workbookView xWindow="1065" yWindow="165" windowWidth="18165" windowHeight="10635" activeTab="8" xr2:uid="{BD7E570C-7DDD-41B7-9DB1-08A272C383A3}"/>
  </bookViews>
  <sheets>
    <sheet name="1p-1" sheetId="1" r:id="rId1"/>
    <sheet name="1p-2,3" sheetId="2" r:id="rId2"/>
    <sheet name="1p-4" sheetId="3" r:id="rId3"/>
    <sheet name="2ｐ" sheetId="4" r:id="rId4"/>
    <sheet name="3p" sheetId="5" r:id="rId5"/>
    <sheet name="4p" sheetId="6" r:id="rId6"/>
    <sheet name="5p" sheetId="7" r:id="rId7"/>
    <sheet name="6ｐ" sheetId="8" r:id="rId8"/>
    <sheet name="7p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9" l="1"/>
  <c r="F24" i="9" s="1"/>
  <c r="D23" i="9"/>
  <c r="F23" i="9" s="1"/>
  <c r="D25" i="9"/>
  <c r="F25" i="9" s="1"/>
  <c r="D26" i="9"/>
  <c r="D27" i="9"/>
  <c r="D28" i="9"/>
  <c r="D29" i="9"/>
  <c r="F29" i="9" s="1"/>
  <c r="D30" i="9"/>
  <c r="D31" i="9"/>
  <c r="D32" i="9"/>
  <c r="F32" i="9"/>
  <c r="C32" i="9"/>
  <c r="F31" i="9"/>
  <c r="C31" i="9"/>
  <c r="F30" i="9"/>
  <c r="C30" i="9"/>
  <c r="C29" i="9"/>
  <c r="F28" i="9"/>
  <c r="C28" i="9"/>
  <c r="F27" i="9"/>
  <c r="C27" i="9"/>
  <c r="F26" i="9"/>
  <c r="C26" i="9"/>
  <c r="C25" i="9"/>
  <c r="C24" i="9"/>
  <c r="C23" i="9"/>
  <c r="C24" i="8"/>
  <c r="C23" i="8"/>
  <c r="C25" i="8"/>
  <c r="C14" i="8"/>
  <c r="C15" i="8"/>
  <c r="C31" i="8"/>
  <c r="C32" i="8"/>
  <c r="D32" i="8"/>
  <c r="F32" i="8" s="1"/>
  <c r="D31" i="8"/>
  <c r="F31" i="8" s="1"/>
  <c r="D30" i="8"/>
  <c r="F30" i="8" s="1"/>
  <c r="C30" i="8"/>
  <c r="D29" i="8"/>
  <c r="F29" i="8" s="1"/>
  <c r="C29" i="8"/>
  <c r="D28" i="8"/>
  <c r="F28" i="8" s="1"/>
  <c r="C28" i="8"/>
  <c r="D27" i="8"/>
  <c r="F27" i="8" s="1"/>
  <c r="C27" i="8"/>
  <c r="D26" i="8"/>
  <c r="F26" i="8" s="1"/>
  <c r="C26" i="8"/>
  <c r="F25" i="8"/>
  <c r="D25" i="8"/>
  <c r="D24" i="8"/>
  <c r="F24" i="8" s="1"/>
  <c r="D23" i="8"/>
  <c r="F23" i="8" s="1"/>
  <c r="F15" i="8"/>
  <c r="D15" i="8"/>
  <c r="F14" i="8"/>
  <c r="D14" i="8"/>
  <c r="D13" i="8"/>
  <c r="F13" i="8" s="1"/>
  <c r="C13" i="8"/>
  <c r="F12" i="8"/>
  <c r="D12" i="8"/>
  <c r="C12" i="8"/>
  <c r="F11" i="8"/>
  <c r="D11" i="8"/>
  <c r="C11" i="8"/>
  <c r="D10" i="8"/>
  <c r="F10" i="8" s="1"/>
  <c r="C10" i="8"/>
  <c r="D9" i="8"/>
  <c r="F9" i="8" s="1"/>
  <c r="C9" i="8"/>
  <c r="F8" i="8"/>
  <c r="D8" i="8"/>
  <c r="C8" i="8"/>
  <c r="F7" i="8"/>
  <c r="D7" i="8"/>
  <c r="C7" i="8"/>
  <c r="D6" i="8"/>
  <c r="F6" i="8" s="1"/>
  <c r="C6" i="8"/>
  <c r="M6" i="7"/>
  <c r="L6" i="7"/>
  <c r="K6" i="7"/>
  <c r="M5" i="7"/>
  <c r="L5" i="7"/>
  <c r="K5" i="7"/>
  <c r="F33" i="9" l="1"/>
  <c r="F33" i="8"/>
  <c r="F16" i="8"/>
  <c r="J2" i="3"/>
  <c r="K2" i="3"/>
</calcChain>
</file>

<file path=xl/sharedStrings.xml><?xml version="1.0" encoding="utf-8"?>
<sst xmlns="http://schemas.openxmlformats.org/spreadsheetml/2006/main" count="128" uniqueCount="74">
  <si>
    <t>範囲選択</t>
    <rPh sb="0" eb="2">
      <t>ハンイ</t>
    </rPh>
    <rPh sb="2" eb="4">
      <t>センタク</t>
    </rPh>
    <phoneticPr fontId="1"/>
  </si>
  <si>
    <t>選択</t>
    <rPh sb="0" eb="2">
      <t>センタク</t>
    </rPh>
    <phoneticPr fontId="1"/>
  </si>
  <si>
    <t>連続選択</t>
    <rPh sb="0" eb="4">
      <t>レンゾクセンタク</t>
    </rPh>
    <phoneticPr fontId="1"/>
  </si>
  <si>
    <t>飛散選択</t>
    <rPh sb="0" eb="2">
      <t>ヒサン</t>
    </rPh>
    <rPh sb="2" eb="4">
      <t>センタク</t>
    </rPh>
    <phoneticPr fontId="1"/>
  </si>
  <si>
    <t>選択解除</t>
    <rPh sb="0" eb="4">
      <t>センタクカイジョ</t>
    </rPh>
    <phoneticPr fontId="1"/>
  </si>
  <si>
    <t>数式</t>
    <rPh sb="0" eb="2">
      <t>スウシキ</t>
    </rPh>
    <phoneticPr fontId="1"/>
  </si>
  <si>
    <t>加減乗除</t>
    <rPh sb="0" eb="4">
      <t>カゲンジョウジョ</t>
    </rPh>
    <phoneticPr fontId="1"/>
  </si>
  <si>
    <t>オートフィル機能</t>
    <rPh sb="6" eb="8">
      <t>キノウ</t>
    </rPh>
    <phoneticPr fontId="1"/>
  </si>
  <si>
    <t>＄マークの機能</t>
    <rPh sb="5" eb="7">
      <t>キノウ</t>
    </rPh>
    <phoneticPr fontId="1"/>
  </si>
  <si>
    <t>SUM関数</t>
    <rPh sb="3" eb="5">
      <t>カンスウ</t>
    </rPh>
    <phoneticPr fontId="1"/>
  </si>
  <si>
    <t>関数の挿入を使う方法</t>
    <rPh sb="0" eb="2">
      <t>カンスウ</t>
    </rPh>
    <rPh sb="3" eb="5">
      <t>ソウニュウ</t>
    </rPh>
    <rPh sb="6" eb="7">
      <t>ツカ</t>
    </rPh>
    <rPh sb="8" eb="10">
      <t>ホウホウ</t>
    </rPh>
    <phoneticPr fontId="1"/>
  </si>
  <si>
    <t>AVERAGE関数</t>
    <rPh sb="7" eb="9">
      <t>カンスウ</t>
    </rPh>
    <phoneticPr fontId="1"/>
  </si>
  <si>
    <t>COUNT関数</t>
    <rPh sb="5" eb="7">
      <t>カンスウ</t>
    </rPh>
    <phoneticPr fontId="1"/>
  </si>
  <si>
    <t>MAX関数</t>
    <rPh sb="3" eb="5">
      <t>カンスウ</t>
    </rPh>
    <phoneticPr fontId="1"/>
  </si>
  <si>
    <t>MIN関数</t>
    <rPh sb="3" eb="5">
      <t>カンスウ</t>
    </rPh>
    <phoneticPr fontId="1"/>
  </si>
  <si>
    <t>If 関数</t>
    <rPh sb="3" eb="5">
      <t>カンスウ</t>
    </rPh>
    <phoneticPr fontId="1"/>
  </si>
  <si>
    <t>SUMIF関数</t>
    <rPh sb="5" eb="7">
      <t>カンスウ</t>
    </rPh>
    <phoneticPr fontId="1"/>
  </si>
  <si>
    <r>
      <rPr>
        <sz val="11"/>
        <color rgb="FFFFFFFF"/>
        <rFont val="游ゴシック"/>
        <family val="3"/>
        <charset val="128"/>
        <scheme val="minor"/>
      </rPr>
      <t>"</t>
    </r>
    <r>
      <rPr>
        <sz val="11"/>
        <color theme="1"/>
        <rFont val="游ゴシック"/>
        <family val="2"/>
        <charset val="128"/>
        <scheme val="minor"/>
      </rPr>
      <t>=A1</t>
    </r>
    <r>
      <rPr>
        <sz val="11"/>
        <color rgb="FFFFFFFF"/>
        <rFont val="游ゴシック"/>
        <family val="3"/>
        <charset val="128"/>
        <scheme val="minor"/>
      </rPr>
      <t>"</t>
    </r>
    <phoneticPr fontId="1"/>
  </si>
  <si>
    <r>
      <rPr>
        <sz val="11"/>
        <color rgb="FFFFFFFF"/>
        <rFont val="游ゴシック"/>
        <family val="3"/>
        <charset val="128"/>
        <scheme val="minor"/>
      </rPr>
      <t>"</t>
    </r>
    <r>
      <rPr>
        <sz val="11"/>
        <color theme="1"/>
        <rFont val="游ゴシック"/>
        <family val="2"/>
        <charset val="128"/>
        <scheme val="minor"/>
      </rPr>
      <t>=＄A＄1</t>
    </r>
    <r>
      <rPr>
        <sz val="11"/>
        <color rgb="FFFFFFFF"/>
        <rFont val="游ゴシック"/>
        <family val="3"/>
        <charset val="128"/>
        <scheme val="minor"/>
      </rPr>
      <t>"</t>
    </r>
    <phoneticPr fontId="1"/>
  </si>
  <si>
    <t>「関数の挿入」を使う方法に慣れましょう</t>
    <rPh sb="1" eb="3">
      <t>カンスウ</t>
    </rPh>
    <rPh sb="4" eb="6">
      <t>ソウニュウ</t>
    </rPh>
    <rPh sb="8" eb="9">
      <t>ツカ</t>
    </rPh>
    <rPh sb="10" eb="12">
      <t>ホウホウ</t>
    </rPh>
    <rPh sb="13" eb="14">
      <t>ナ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</si>
  <si>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</si>
  <si>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</si>
  <si>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個数</t>
    <rPh sb="0" eb="2">
      <t>コスウ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</si>
  <si>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</si>
  <si>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</si>
  <si>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C</t>
    <phoneticPr fontId="1"/>
  </si>
  <si>
    <t>E</t>
    <phoneticPr fontId="1"/>
  </si>
  <si>
    <t>G</t>
    <phoneticPr fontId="1"/>
  </si>
  <si>
    <t>日付け</t>
    <rPh sb="0" eb="2">
      <t>ヒヅ</t>
    </rPh>
    <phoneticPr fontId="1"/>
  </si>
  <si>
    <t>分類</t>
    <rPh sb="0" eb="2">
      <t>ブンルイ</t>
    </rPh>
    <phoneticPr fontId="1"/>
  </si>
  <si>
    <t>金額</t>
    <rPh sb="0" eb="2">
      <t>キンガク</t>
    </rPh>
    <phoneticPr fontId="1"/>
  </si>
  <si>
    <t>食費</t>
    <rPh sb="0" eb="2">
      <t>ショクヒ</t>
    </rPh>
    <phoneticPr fontId="1"/>
  </si>
  <si>
    <t>日用品</t>
    <rPh sb="0" eb="3">
      <t>ニチヨウヒン</t>
    </rPh>
    <phoneticPr fontId="1"/>
  </si>
  <si>
    <t>交通費</t>
    <rPh sb="0" eb="3">
      <t>コウツウヒ</t>
    </rPh>
    <phoneticPr fontId="1"/>
  </si>
  <si>
    <t>娯楽</t>
    <rPh sb="0" eb="2">
      <t>ゴラク</t>
    </rPh>
    <phoneticPr fontId="1"/>
  </si>
  <si>
    <t>その他</t>
    <rPh sb="2" eb="3">
      <t>タ</t>
    </rPh>
    <phoneticPr fontId="1"/>
  </si>
  <si>
    <t>家賃</t>
    <rPh sb="0" eb="2">
      <t>ヤチン</t>
    </rPh>
    <phoneticPr fontId="1"/>
  </si>
  <si>
    <t>その他</t>
    <rPh sb="2" eb="3">
      <t>タ</t>
    </rPh>
    <phoneticPr fontId="1"/>
  </si>
  <si>
    <t>食費</t>
    <rPh sb="0" eb="2">
      <t>ショクヒ</t>
    </rPh>
    <phoneticPr fontId="1"/>
  </si>
  <si>
    <t>日用品</t>
    <rPh sb="0" eb="3">
      <t>ニチヨウヒン</t>
    </rPh>
    <phoneticPr fontId="1"/>
  </si>
  <si>
    <t>交通費</t>
    <rPh sb="0" eb="3">
      <t>コウツウヒ</t>
    </rPh>
    <phoneticPr fontId="1"/>
  </si>
  <si>
    <t>家計簿</t>
    <rPh sb="0" eb="3">
      <t>カケイボ</t>
    </rPh>
    <phoneticPr fontId="1"/>
  </si>
  <si>
    <t>総合計</t>
    <rPh sb="0" eb="3">
      <t>ソウゴウケイ</t>
    </rPh>
    <phoneticPr fontId="1"/>
  </si>
  <si>
    <t>VLOOKUP関数</t>
    <rPh sb="7" eb="9">
      <t>カンスウ</t>
    </rPh>
    <phoneticPr fontId="1"/>
  </si>
  <si>
    <t>B</t>
    <phoneticPr fontId="1"/>
  </si>
  <si>
    <t>D</t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</si>
  <si>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</si>
  <si>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</si>
  <si>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</si>
  <si>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</si>
  <si>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商品番号</t>
  </si>
  <si>
    <t>商品名</t>
  </si>
  <si>
    <t>単価</t>
  </si>
  <si>
    <t>数量</t>
    <rPh sb="0" eb="2">
      <t>スウリョウ</t>
    </rPh>
    <phoneticPr fontId="1"/>
  </si>
  <si>
    <t>ダイニングテーブル</t>
  </si>
  <si>
    <t>木製テーブル</t>
  </si>
  <si>
    <t>PC用デスク</t>
  </si>
  <si>
    <t>キッチンカウンター</t>
  </si>
  <si>
    <t>食器棚</t>
  </si>
  <si>
    <t>ヴィンテージ</t>
  </si>
  <si>
    <t>ストライブ・ボーダー</t>
  </si>
  <si>
    <t>こたつセット</t>
  </si>
  <si>
    <t>ダイニングこたつ</t>
  </si>
  <si>
    <t>合計金額</t>
    <rPh sb="0" eb="4">
      <t>ゴウケイキンガク</t>
    </rPh>
    <phoneticPr fontId="1"/>
  </si>
  <si>
    <t>「商品番号」の欄が空白の場合表示されます。</t>
    <rPh sb="1" eb="5">
      <t>ショウヒンバンゴウ</t>
    </rPh>
    <rPh sb="7" eb="8">
      <t>ラン</t>
    </rPh>
    <rPh sb="9" eb="11">
      <t>クウハク</t>
    </rPh>
    <rPh sb="12" eb="14">
      <t>バアイ</t>
    </rPh>
    <rPh sb="14" eb="16">
      <t>ヒョウジ</t>
    </rPh>
    <phoneticPr fontId="1"/>
  </si>
  <si>
    <t>これを避けるには、IF関数を使います。</t>
    <rPh sb="3" eb="4">
      <t>サ</t>
    </rPh>
    <rPh sb="11" eb="13">
      <t>カンスウ</t>
    </rPh>
    <rPh sb="14" eb="15">
      <t>ツカ</t>
    </rPh>
    <phoneticPr fontId="1"/>
  </si>
  <si>
    <t>C14,C15,D14,F14,D15,F15などがエラー記号「#N/A」が表示されるのは、</t>
    <rPh sb="29" eb="31">
      <t>キゴウ</t>
    </rPh>
    <rPh sb="38" eb="40">
      <t>ヒョウジ</t>
    </rPh>
    <phoneticPr fontId="1"/>
  </si>
  <si>
    <r>
      <t>=IF</t>
    </r>
    <r>
      <rPr>
        <b/>
        <sz val="14"/>
        <color rgb="FFED0000"/>
        <rFont val="游ゴシック"/>
        <family val="3"/>
        <charset val="128"/>
        <scheme val="minor"/>
      </rPr>
      <t>(B23=""</t>
    </r>
    <r>
      <rPr>
        <sz val="14"/>
        <color theme="1"/>
        <rFont val="游ゴシック"/>
        <family val="2"/>
        <charset val="128"/>
        <scheme val="minor"/>
      </rPr>
      <t xml:space="preserve"> ,</t>
    </r>
    <r>
      <rPr>
        <sz val="14"/>
        <color rgb="FF004F88"/>
        <rFont val="游ゴシック"/>
        <family val="3"/>
        <charset val="128"/>
        <scheme val="minor"/>
      </rPr>
      <t xml:space="preserve"> </t>
    </r>
    <r>
      <rPr>
        <b/>
        <sz val="14"/>
        <color rgb="FF004F88"/>
        <rFont val="游ゴシック"/>
        <family val="3"/>
        <charset val="128"/>
        <scheme val="minor"/>
      </rPr>
      <t>""</t>
    </r>
    <r>
      <rPr>
        <sz val="14"/>
        <color theme="1"/>
        <rFont val="游ゴシック"/>
        <family val="2"/>
        <charset val="128"/>
        <scheme val="minor"/>
      </rPr>
      <t xml:space="preserve"> , VLOOKUP(B23,$H$6:$J$13,2,FALSE))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</si>
  <si>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" "</t>
    </r>
    <r>
      <rPr>
        <sz val="11"/>
        <color theme="1"/>
        <rFont val="游ゴシック"/>
        <family val="3"/>
        <charset val="128"/>
        <scheme val="minor"/>
      </rPr>
      <t>　は空白を示す</t>
    </r>
    <rPh sb="5" eb="7">
      <t>クウハク</t>
    </rPh>
    <rPh sb="8" eb="9">
      <t>シメ</t>
    </rPh>
    <phoneticPr fontId="1"/>
  </si>
  <si>
    <t>納品書作成</t>
    <rPh sb="0" eb="3">
      <t>ノウヒンショ</t>
    </rPh>
    <rPh sb="3" eb="5">
      <t>サクセイ</t>
    </rPh>
    <phoneticPr fontId="1"/>
  </si>
  <si>
    <t>商品一覧</t>
    <rPh sb="0" eb="4">
      <t>ショウヒンイチラン</t>
    </rPh>
    <phoneticPr fontId="1"/>
  </si>
  <si>
    <t>商品一覧から　納品書作成を完成してください。</t>
    <rPh sb="0" eb="4">
      <t>ショウヒンイチラン</t>
    </rPh>
    <rPh sb="7" eb="12">
      <t>ノウヒンショサクセイ</t>
    </rPh>
    <rPh sb="13" eb="15">
      <t>カンセイ</t>
    </rPh>
    <phoneticPr fontId="1"/>
  </si>
  <si>
    <t>=IF(B23="","##",VLOOKUP(B23,$H$6:$J$14,3,FALSE))</t>
    <phoneticPr fontId="1"/>
  </si>
  <si>
    <t>”＃＃”も空白を示す</t>
    <rPh sb="5" eb="7">
      <t>クウハク</t>
    </rPh>
    <rPh sb="8" eb="9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</si>
</sst>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FF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rgb="FFED0000"/>
      <name val="游ゴシック"/>
      <family val="3"/>
      <charset val="128"/>
      <scheme val="minor"/>
    </font>
    <font>
      <sz val="14"/>
      <color rgb="FF004F88"/>
      <name val="游ゴシック"/>
      <family val="3"/>
      <charset val="128"/>
      <scheme val="minor"/>
    </font>
    <font>
      <b/>
      <sz val="14"/>
      <color rgb="FF004F8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6" fontId="0" fillId="0" borderId="2" xfId="1" applyNumberFormat="1" applyFont="1" applyBorder="1" applyAlignment="1">
      <alignment vertical="center"/>
    </xf>
    <xf numFmtId="176" fontId="0" fillId="0" borderId="2" xfId="0" applyNumberFormat="1" applyBorder="1">
      <alignment vertical="center"/>
    </xf>
    <xf numFmtId="0" fontId="6" fillId="0" borderId="0" xfId="0" applyFont="1">
      <alignment vertical="center"/>
    </xf>
    <xf numFmtId="5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5" fontId="9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5" fontId="8" fillId="0" borderId="0" xfId="0" applyNumberFormat="1" applyFont="1" applyAlignment="1">
      <alignment horizontal="right" vertical="center" wrapText="1"/>
    </xf>
    <xf numFmtId="5" fontId="0" fillId="0" borderId="1" xfId="0" applyNumberFormat="1" applyBorder="1">
      <alignment vertical="center"/>
    </xf>
    <xf numFmtId="0" fontId="0" fillId="0" borderId="0" xfId="0" quotePrefix="1">
      <alignment vertical="center"/>
    </xf>
    <xf numFmtId="0" fontId="12" fillId="0" borderId="0" xfId="0" quotePrefix="1" applyFont="1">
      <alignment vertical="center"/>
    </xf>
    <xf numFmtId="0" fontId="9" fillId="0" borderId="2" xfId="0" applyFont="1" applyBorder="1" applyAlignment="1">
      <alignment horizontal="center" vertical="center"/>
    </xf>
    <xf numFmtId="5" fontId="9" fillId="0" borderId="3" xfId="0" applyNumberFormat="1" applyFont="1" applyBorder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0" borderId="8" xfId="0" applyFont="1" applyBorder="1">
      <alignment vertical="center"/>
    </xf>
    <xf numFmtId="0" fontId="9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1" xfId="0" quotePrefix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114298</xdr:rowOff>
    </xdr:from>
    <xdr:to>
      <xdr:col>3</xdr:col>
      <xdr:colOff>571500</xdr:colOff>
      <xdr:row>2</xdr:row>
      <xdr:rowOff>203180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8A8BED-8974-418F-8C42-44973D42553F}"/>
            </a:ext>
          </a:extLst>
        </xdr:cNvPr>
        <xdr:cNvSpPr txBox="1"/>
      </xdr:nvSpPr>
      <xdr:spPr>
        <a:xfrm>
          <a:off x="1266825" y="352423"/>
          <a:ext cx="1381125" cy="32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kern="1200"/>
            <a:t>納品書作成</a:t>
          </a:r>
        </a:p>
      </xdr:txBody>
    </xdr:sp>
    <xdr:clientData/>
  </xdr:twoCellAnchor>
  <xdr:twoCellAnchor>
    <xdr:from>
      <xdr:col>7</xdr:col>
      <xdr:colOff>342900</xdr:colOff>
      <xdr:row>1</xdr:row>
      <xdr:rowOff>123825</xdr:rowOff>
    </xdr:from>
    <xdr:to>
      <xdr:col>9</xdr:col>
      <xdr:colOff>381000</xdr:colOff>
      <xdr:row>2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07AECE-FB8C-4EAD-A54C-5DDBC962B4F8}"/>
            </a:ext>
          </a:extLst>
        </xdr:cNvPr>
        <xdr:cNvSpPr txBox="1"/>
      </xdr:nvSpPr>
      <xdr:spPr>
        <a:xfrm>
          <a:off x="4810125" y="361950"/>
          <a:ext cx="140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kern="1200"/>
            <a:t>商品一覧</a:t>
          </a:r>
          <a:endParaRPr kumimoji="1" lang="en-US" altLang="ja-JP" sz="1800" kern="1200"/>
        </a:p>
        <a:p>
          <a:endParaRPr kumimoji="1" lang="ja-JP" altLang="en-US" sz="1100" kern="1200"/>
        </a:p>
      </xdr:txBody>
    </xdr:sp>
    <xdr:clientData/>
  </xdr:twoCellAnchor>
  <xdr:twoCellAnchor editAs="oneCell">
    <xdr:from>
      <xdr:col>6</xdr:col>
      <xdr:colOff>266700</xdr:colOff>
      <xdr:row>22</xdr:row>
      <xdr:rowOff>0</xdr:rowOff>
    </xdr:from>
    <xdr:to>
      <xdr:col>13</xdr:col>
      <xdr:colOff>524635</xdr:colOff>
      <xdr:row>30</xdr:row>
      <xdr:rowOff>305236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DA741EA-F187-B8FF-981D-DD8B1BEF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7315200"/>
          <a:ext cx="5449060" cy="3124636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9</xdr:col>
      <xdr:colOff>423863</xdr:colOff>
      <xdr:row>16</xdr:row>
      <xdr:rowOff>147637</xdr:rowOff>
    </xdr:from>
    <xdr:to>
      <xdr:col>10</xdr:col>
      <xdr:colOff>157163</xdr:colOff>
      <xdr:row>17</xdr:row>
      <xdr:rowOff>33337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86827FAA-95D5-E01F-C913-892C3E448186}"/>
            </a:ext>
          </a:extLst>
        </xdr:cNvPr>
        <xdr:cNvSpPr/>
      </xdr:nvSpPr>
      <xdr:spPr>
        <a:xfrm rot="16200000">
          <a:off x="7029450" y="5819775"/>
          <a:ext cx="123825" cy="419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9</xdr:col>
      <xdr:colOff>576263</xdr:colOff>
      <xdr:row>17</xdr:row>
      <xdr:rowOff>61912</xdr:rowOff>
    </xdr:from>
    <xdr:to>
      <xdr:col>10</xdr:col>
      <xdr:colOff>309563</xdr:colOff>
      <xdr:row>17</xdr:row>
      <xdr:rowOff>185737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AE2A85F0-2665-4F9B-97C8-D50AB9EE08D7}"/>
            </a:ext>
          </a:extLst>
        </xdr:cNvPr>
        <xdr:cNvSpPr/>
      </xdr:nvSpPr>
      <xdr:spPr>
        <a:xfrm rot="16200000">
          <a:off x="7181850" y="5972175"/>
          <a:ext cx="123825" cy="419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366713</xdr:colOff>
      <xdr:row>20</xdr:row>
      <xdr:rowOff>300037</xdr:rowOff>
    </xdr:from>
    <xdr:to>
      <xdr:col>8</xdr:col>
      <xdr:colOff>457202</xdr:colOff>
      <xdr:row>21</xdr:row>
      <xdr:rowOff>40956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C75E9841-5F10-49CB-8CAD-D04947BC8E0C}"/>
            </a:ext>
          </a:extLst>
        </xdr:cNvPr>
        <xdr:cNvSpPr/>
      </xdr:nvSpPr>
      <xdr:spPr>
        <a:xfrm rot="16200000">
          <a:off x="5351623" y="6783227"/>
          <a:ext cx="45719" cy="623889"/>
        </a:xfrm>
        <a:prstGeom prst="leftBracket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600078</xdr:colOff>
      <xdr:row>20</xdr:row>
      <xdr:rowOff>229579</xdr:rowOff>
    </xdr:from>
    <xdr:to>
      <xdr:col>8</xdr:col>
      <xdr:colOff>847728</xdr:colOff>
      <xdr:row>21</xdr:row>
      <xdr:rowOff>104779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AD2774C2-5B1D-4CED-A778-FC78864028FD}"/>
            </a:ext>
          </a:extLst>
        </xdr:cNvPr>
        <xdr:cNvSpPr/>
      </xdr:nvSpPr>
      <xdr:spPr>
        <a:xfrm rot="16200000">
          <a:off x="5863128" y="6968029"/>
          <a:ext cx="180000" cy="247650"/>
        </a:xfrm>
        <a:prstGeom prst="lef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957264</xdr:colOff>
      <xdr:row>20</xdr:row>
      <xdr:rowOff>266703</xdr:rowOff>
    </xdr:from>
    <xdr:to>
      <xdr:col>13</xdr:col>
      <xdr:colOff>152403</xdr:colOff>
      <xdr:row>21</xdr:row>
      <xdr:rowOff>133351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76764DCD-FF70-47B2-A7E7-6BE4A5175722}"/>
            </a:ext>
          </a:extLst>
        </xdr:cNvPr>
        <xdr:cNvSpPr/>
      </xdr:nvSpPr>
      <xdr:spPr>
        <a:xfrm rot="16200000">
          <a:off x="7684297" y="5541170"/>
          <a:ext cx="171448" cy="3167064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952500</xdr:colOff>
      <xdr:row>20</xdr:row>
      <xdr:rowOff>200025</xdr:rowOff>
    </xdr:from>
    <xdr:to>
      <xdr:col>7</xdr:col>
      <xdr:colOff>57150</xdr:colOff>
      <xdr:row>22</xdr:row>
      <xdr:rowOff>190500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E24CDA5B-9835-3DB5-21B4-FA9E968DF6D9}"/>
            </a:ext>
          </a:extLst>
        </xdr:cNvPr>
        <xdr:cNvCxnSpPr/>
      </xdr:nvCxnSpPr>
      <xdr:spPr>
        <a:xfrm flipH="1">
          <a:off x="1838325" y="6972300"/>
          <a:ext cx="291465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18</xdr:row>
      <xdr:rowOff>133349</xdr:rowOff>
    </xdr:from>
    <xdr:to>
      <xdr:col>13</xdr:col>
      <xdr:colOff>47625</xdr:colOff>
      <xdr:row>33</xdr:row>
      <xdr:rowOff>38099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7CABC3A-8071-A4E3-19A5-97B1C0EE3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4486274"/>
          <a:ext cx="5086350" cy="33623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17</xdr:row>
      <xdr:rowOff>66675</xdr:rowOff>
    </xdr:from>
    <xdr:to>
      <xdr:col>5</xdr:col>
      <xdr:colOff>657225</xdr:colOff>
      <xdr:row>22</xdr:row>
      <xdr:rowOff>57150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109C315-24D4-66A2-283E-43AA5148CE6C}"/>
            </a:ext>
          </a:extLst>
        </xdr:cNvPr>
        <xdr:cNvCxnSpPr/>
      </xdr:nvCxnSpPr>
      <xdr:spPr>
        <a:xfrm flipH="1">
          <a:off x="2676525" y="4267200"/>
          <a:ext cx="140970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21</xdr:row>
      <xdr:rowOff>161925</xdr:rowOff>
    </xdr:from>
    <xdr:to>
      <xdr:col>10</xdr:col>
      <xdr:colOff>47625</xdr:colOff>
      <xdr:row>24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6045872-CEF6-0D69-56F2-2E41DF2B802E}"/>
            </a:ext>
          </a:extLst>
        </xdr:cNvPr>
        <xdr:cNvCxnSpPr/>
      </xdr:nvCxnSpPr>
      <xdr:spPr>
        <a:xfrm>
          <a:off x="7191375" y="4972050"/>
          <a:ext cx="9525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16</xdr:row>
      <xdr:rowOff>9525</xdr:rowOff>
    </xdr:from>
    <xdr:to>
      <xdr:col>9</xdr:col>
      <xdr:colOff>228600</xdr:colOff>
      <xdr:row>23</xdr:row>
      <xdr:rowOff>190500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4373ABB-7053-07A1-5016-60B6AC2D5771}"/>
            </a:ext>
          </a:extLst>
        </xdr:cNvPr>
        <xdr:cNvCxnSpPr/>
      </xdr:nvCxnSpPr>
      <xdr:spPr>
        <a:xfrm flipH="1">
          <a:off x="6105525" y="4057650"/>
          <a:ext cx="590550" cy="1419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20</xdr:row>
      <xdr:rowOff>66675</xdr:rowOff>
    </xdr:from>
    <xdr:to>
      <xdr:col>10</xdr:col>
      <xdr:colOff>428625</xdr:colOff>
      <xdr:row>21</xdr:row>
      <xdr:rowOff>180975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50698D4-EDC5-974C-8DF6-0EF0B7EF5C92}"/>
            </a:ext>
          </a:extLst>
        </xdr:cNvPr>
        <xdr:cNvSpPr txBox="1"/>
      </xdr:nvSpPr>
      <xdr:spPr>
        <a:xfrm>
          <a:off x="6972300" y="4724400"/>
          <a:ext cx="6096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kern="1200">
              <a:solidFill>
                <a:srgbClr val="FF0000"/>
              </a:solidFill>
            </a:rPr>
            <a:t>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329D-02F1-4474-9A41-7370B4C7D33C}">
  <dimension ref="A1:H14"/>
  <sheetViews>
    <sheetView topLeftCell="A7" workbookViewId="0">
      <selection activeCell="I15" sqref="I15"/>
    </sheetView>
  </sheetViews>
  <sheetFormatPr defaultRowHeight="18.75" x14ac:dyDescent="0.4"/>
  <sheetData>
    <row r="1" spans="1:8" x14ac:dyDescent="0.4">
      <c r="A1" t="s">
        <v>0</v>
      </c>
      <c r="C1" t="s">
        <v>1</v>
      </c>
      <c r="D1" t="s">
        <v>2</v>
      </c>
      <c r="E1" t="s">
        <v>3</v>
      </c>
      <c r="G1" t="s">
        <v>4</v>
      </c>
    </row>
    <row r="4" spans="1:8" x14ac:dyDescent="0.4">
      <c r="B4" s="2">
        <v>59</v>
      </c>
      <c r="C4" s="2">
        <v>86</v>
      </c>
      <c r="D4" s="2">
        <v>47</v>
      </c>
      <c r="E4" s="2">
        <v>45</v>
      </c>
      <c r="F4" s="2">
        <v>50</v>
      </c>
      <c r="G4" s="2">
        <v>28</v>
      </c>
      <c r="H4" s="2">
        <v>28</v>
      </c>
    </row>
    <row r="5" spans="1:8" x14ac:dyDescent="0.4">
      <c r="B5" s="2">
        <v>26</v>
      </c>
      <c r="C5" s="2">
        <v>55</v>
      </c>
      <c r="D5" s="2">
        <v>80</v>
      </c>
      <c r="E5" s="2">
        <v>79</v>
      </c>
      <c r="F5" s="2">
        <v>48</v>
      </c>
      <c r="G5" s="2">
        <v>59</v>
      </c>
      <c r="H5" s="2">
        <v>30</v>
      </c>
    </row>
    <row r="6" spans="1:8" x14ac:dyDescent="0.4">
      <c r="B6" s="2">
        <v>89</v>
      </c>
      <c r="C6" s="2">
        <v>6</v>
      </c>
      <c r="D6" s="2">
        <v>82</v>
      </c>
      <c r="E6" s="2">
        <v>2</v>
      </c>
      <c r="F6" s="2">
        <v>11</v>
      </c>
      <c r="G6" s="2">
        <v>64</v>
      </c>
      <c r="H6" s="2">
        <v>28</v>
      </c>
    </row>
    <row r="7" spans="1:8" x14ac:dyDescent="0.4">
      <c r="B7" s="2">
        <v>64</v>
      </c>
      <c r="C7" s="2">
        <v>75</v>
      </c>
      <c r="D7" s="2">
        <v>81</v>
      </c>
      <c r="E7" s="2">
        <v>9</v>
      </c>
      <c r="F7" s="2">
        <v>32</v>
      </c>
      <c r="G7" s="2">
        <v>54</v>
      </c>
      <c r="H7" s="2">
        <v>63</v>
      </c>
    </row>
    <row r="8" spans="1:8" x14ac:dyDescent="0.4">
      <c r="B8" s="2">
        <v>35</v>
      </c>
      <c r="C8" s="2">
        <v>32</v>
      </c>
      <c r="D8" s="2">
        <v>81</v>
      </c>
      <c r="E8" s="2">
        <v>51</v>
      </c>
      <c r="F8" s="2">
        <v>69</v>
      </c>
      <c r="G8" s="2">
        <v>62</v>
      </c>
      <c r="H8" s="2">
        <v>8</v>
      </c>
    </row>
    <row r="9" spans="1:8" x14ac:dyDescent="0.4">
      <c r="B9" s="2">
        <v>22</v>
      </c>
      <c r="C9" s="2">
        <v>46</v>
      </c>
      <c r="D9" s="2">
        <v>22</v>
      </c>
      <c r="E9" s="2">
        <v>17</v>
      </c>
      <c r="F9" s="2">
        <v>44</v>
      </c>
      <c r="G9" s="2">
        <v>24</v>
      </c>
      <c r="H9" s="2">
        <v>71</v>
      </c>
    </row>
    <row r="10" spans="1:8" x14ac:dyDescent="0.4">
      <c r="B10" s="2">
        <v>67</v>
      </c>
      <c r="C10" s="2">
        <v>27</v>
      </c>
      <c r="D10" s="2">
        <v>19</v>
      </c>
      <c r="E10" s="2">
        <v>33</v>
      </c>
      <c r="F10" s="2">
        <v>30</v>
      </c>
      <c r="G10" s="2">
        <v>89</v>
      </c>
      <c r="H10" s="2">
        <v>26</v>
      </c>
    </row>
    <row r="11" spans="1:8" x14ac:dyDescent="0.4">
      <c r="B11" s="2">
        <v>81</v>
      </c>
      <c r="C11" s="2">
        <v>42</v>
      </c>
      <c r="D11" s="2">
        <v>67</v>
      </c>
      <c r="E11" s="2">
        <v>25</v>
      </c>
      <c r="F11" s="2">
        <v>18</v>
      </c>
      <c r="G11" s="2">
        <v>37</v>
      </c>
      <c r="H11" s="2">
        <v>80</v>
      </c>
    </row>
    <row r="12" spans="1:8" x14ac:dyDescent="0.4">
      <c r="B12" s="2">
        <v>29</v>
      </c>
      <c r="C12" s="2">
        <v>97</v>
      </c>
      <c r="D12" s="2">
        <v>31</v>
      </c>
      <c r="E12" s="2">
        <v>34</v>
      </c>
      <c r="F12" s="2">
        <v>4</v>
      </c>
      <c r="G12" s="2">
        <v>7</v>
      </c>
      <c r="H12" s="2">
        <v>16</v>
      </c>
    </row>
    <row r="13" spans="1:8" x14ac:dyDescent="0.4">
      <c r="B13" s="2">
        <v>96</v>
      </c>
      <c r="C13" s="2">
        <v>84</v>
      </c>
      <c r="D13" s="2">
        <v>66</v>
      </c>
      <c r="E13" s="2">
        <v>1</v>
      </c>
      <c r="F13" s="2">
        <v>73</v>
      </c>
      <c r="G13" s="2">
        <v>43</v>
      </c>
      <c r="H13" s="2">
        <v>61</v>
      </c>
    </row>
    <row r="14" spans="1:8" x14ac:dyDescent="0.4">
      <c r="B14" s="2">
        <v>12</v>
      </c>
      <c r="C14" s="2">
        <v>55</v>
      </c>
      <c r="D14" s="2">
        <v>60</v>
      </c>
      <c r="E14" s="2">
        <v>97</v>
      </c>
      <c r="F14" s="2">
        <v>49</v>
      </c>
      <c r="G14" s="2">
        <v>29</v>
      </c>
      <c r="H14" s="2">
        <v>53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4F8F-5225-4BDD-8F65-3348A0228947}">
  <dimension ref="A1:F25"/>
  <sheetViews>
    <sheetView topLeftCell="A16" workbookViewId="0">
      <selection activeCell="H12" sqref="H12"/>
    </sheetView>
  </sheetViews>
  <sheetFormatPr defaultRowHeight="18.75" x14ac:dyDescent="0.4"/>
  <sheetData>
    <row r="1" spans="1:6" x14ac:dyDescent="0.4">
      <c r="A1">
        <v>12</v>
      </c>
      <c r="B1">
        <v>5</v>
      </c>
      <c r="E1" t="s">
        <v>5</v>
      </c>
      <c r="F1" t="s">
        <v>6</v>
      </c>
    </row>
    <row r="3" spans="1:6" x14ac:dyDescent="0.4">
      <c r="A3" s="4">
        <v>51</v>
      </c>
      <c r="B3" s="4">
        <v>69</v>
      </c>
    </row>
    <row r="4" spans="1:6" x14ac:dyDescent="0.4">
      <c r="A4" s="4">
        <v>17</v>
      </c>
      <c r="B4" s="4">
        <v>44</v>
      </c>
    </row>
    <row r="5" spans="1:6" x14ac:dyDescent="0.4">
      <c r="A5" s="4">
        <v>33</v>
      </c>
      <c r="B5" s="4">
        <v>30</v>
      </c>
    </row>
    <row r="13" spans="1:6" x14ac:dyDescent="0.4">
      <c r="A13" t="s">
        <v>7</v>
      </c>
    </row>
    <row r="15" spans="1:6" x14ac:dyDescent="0.4">
      <c r="B15" s="3">
        <v>45</v>
      </c>
      <c r="C15" s="3">
        <v>50</v>
      </c>
    </row>
    <row r="16" spans="1:6" x14ac:dyDescent="0.4">
      <c r="B16" s="3">
        <v>79</v>
      </c>
      <c r="C16" s="3">
        <v>48</v>
      </c>
    </row>
    <row r="17" spans="2:3" x14ac:dyDescent="0.4">
      <c r="B17" s="3">
        <v>2</v>
      </c>
      <c r="C17" s="3">
        <v>11</v>
      </c>
    </row>
    <row r="18" spans="2:3" x14ac:dyDescent="0.4">
      <c r="B18" s="3">
        <v>9</v>
      </c>
      <c r="C18" s="3">
        <v>32</v>
      </c>
    </row>
    <row r="19" spans="2:3" x14ac:dyDescent="0.4">
      <c r="B19" s="3">
        <v>51</v>
      </c>
      <c r="C19" s="3">
        <v>69</v>
      </c>
    </row>
    <row r="20" spans="2:3" x14ac:dyDescent="0.4">
      <c r="B20" s="3">
        <v>17</v>
      </c>
      <c r="C20" s="3">
        <v>44</v>
      </c>
    </row>
    <row r="21" spans="2:3" x14ac:dyDescent="0.4">
      <c r="B21" s="3">
        <v>33</v>
      </c>
      <c r="C21" s="3">
        <v>30</v>
      </c>
    </row>
    <row r="22" spans="2:3" x14ac:dyDescent="0.4">
      <c r="B22" s="3">
        <v>25</v>
      </c>
      <c r="C22" s="3">
        <v>18</v>
      </c>
    </row>
    <row r="23" spans="2:3" x14ac:dyDescent="0.4">
      <c r="B23" s="3">
        <v>34</v>
      </c>
      <c r="C23" s="3">
        <v>4</v>
      </c>
    </row>
    <row r="24" spans="2:3" x14ac:dyDescent="0.4">
      <c r="B24" s="3">
        <v>1</v>
      </c>
      <c r="C24" s="3">
        <v>73</v>
      </c>
    </row>
    <row r="25" spans="2:3" x14ac:dyDescent="0.4">
      <c r="B25" s="3">
        <v>97</v>
      </c>
      <c r="C25" s="3">
        <v>49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D7AC2-CC19-4D27-BA9A-5457427574C4}">
  <dimension ref="A1:K4"/>
  <sheetViews>
    <sheetView workbookViewId="0">
      <selection activeCell="F8" sqref="F8"/>
    </sheetView>
  </sheetViews>
  <sheetFormatPr defaultRowHeight="18.75" x14ac:dyDescent="0.4"/>
  <sheetData>
    <row r="1" spans="1:11" x14ac:dyDescent="0.4">
      <c r="A1">
        <v>12</v>
      </c>
      <c r="B1">
        <v>5</v>
      </c>
      <c r="D1" s="5"/>
      <c r="E1" s="5"/>
      <c r="G1" t="s">
        <v>8</v>
      </c>
      <c r="J1" s="5" t="s">
        <v>17</v>
      </c>
      <c r="K1" s="5" t="s">
        <v>18</v>
      </c>
    </row>
    <row r="2" spans="1:11" x14ac:dyDescent="0.4">
      <c r="A2" s="4">
        <v>51</v>
      </c>
      <c r="B2" s="4">
        <v>69</v>
      </c>
      <c r="D2" s="5"/>
      <c r="E2" s="5"/>
      <c r="J2">
        <f>A1</f>
        <v>12</v>
      </c>
      <c r="K2">
        <f>$A$1</f>
        <v>12</v>
      </c>
    </row>
    <row r="3" spans="1:11" x14ac:dyDescent="0.4">
      <c r="A3" s="4">
        <v>17</v>
      </c>
      <c r="B3" s="4">
        <v>44</v>
      </c>
      <c r="D3" s="5"/>
      <c r="E3" s="5"/>
    </row>
    <row r="4" spans="1:11" x14ac:dyDescent="0.4">
      <c r="A4" s="4">
        <v>33</v>
      </c>
      <c r="B4" s="4">
        <v>30</v>
      </c>
      <c r="D4" s="5"/>
      <c r="E4" s="5"/>
      <c r="F4" s="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7F64-FFD6-4109-89E0-17EB4D3B95AA}">
  <dimension ref="A1:I48"/>
  <sheetViews>
    <sheetView topLeftCell="A28" workbookViewId="0">
      <selection activeCell="G40" sqref="G40"/>
    </sheetView>
  </sheetViews>
  <sheetFormatPr defaultRowHeight="18.75" x14ac:dyDescent="0.4"/>
  <sheetData>
    <row r="1" spans="1:5" x14ac:dyDescent="0.4">
      <c r="A1" t="s">
        <v>9</v>
      </c>
      <c r="E1" t="s">
        <v>19</v>
      </c>
    </row>
    <row r="30" spans="4:9" x14ac:dyDescent="0.4">
      <c r="I30" t="s">
        <v>20</v>
      </c>
    </row>
    <row r="31" spans="4:9" x14ac:dyDescent="0.4">
      <c r="D31" s="3">
        <v>2</v>
      </c>
      <c r="E31" s="3">
        <v>4</v>
      </c>
      <c r="F31" s="3">
        <v>6</v>
      </c>
      <c r="G31" s="3">
        <v>9</v>
      </c>
      <c r="I31" s="1"/>
    </row>
    <row r="32" spans="4:9" x14ac:dyDescent="0.4">
      <c r="D32" s="3">
        <v>7</v>
      </c>
      <c r="E32" s="3">
        <v>9</v>
      </c>
      <c r="F32" s="3">
        <v>2</v>
      </c>
      <c r="G32" s="3">
        <v>8</v>
      </c>
      <c r="I32" s="1"/>
    </row>
    <row r="33" spans="1:9" x14ac:dyDescent="0.4">
      <c r="D33" s="3">
        <v>9</v>
      </c>
      <c r="E33" s="3">
        <v>1</v>
      </c>
      <c r="F33" s="3">
        <v>0</v>
      </c>
      <c r="G33" s="3">
        <v>2</v>
      </c>
      <c r="I33" s="1"/>
    </row>
    <row r="34" spans="1:9" x14ac:dyDescent="0.4">
      <c r="D34" s="3">
        <v>7</v>
      </c>
      <c r="E34" s="3">
        <v>9</v>
      </c>
      <c r="F34" s="3">
        <v>6</v>
      </c>
      <c r="G34" s="3">
        <v>9</v>
      </c>
      <c r="I34" s="1"/>
    </row>
    <row r="38" spans="1:9" x14ac:dyDescent="0.4">
      <c r="C38" t="s">
        <v>20</v>
      </c>
      <c r="D38" s="1"/>
      <c r="E38" s="1"/>
      <c r="F38" s="1"/>
      <c r="G38" s="1"/>
    </row>
    <row r="47" spans="1:9" x14ac:dyDescent="0.4">
      <c r="A47" t="s">
        <v>10</v>
      </c>
    </row>
    <row r="48" spans="1:9" x14ac:dyDescent="0.4">
      <c r="A48" t="s">
        <v>9</v>
      </c>
      <c r="C48" t="s">
        <v>11</v>
      </c>
      <c r="E48" t="s">
        <v>12</v>
      </c>
      <c r="G48" t="s">
        <v>13</v>
      </c>
      <c r="I48" t="s">
        <v>14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8DA5-014E-4C10-A0A9-3B2A17761CE0}">
  <dimension ref="B3:L17"/>
  <sheetViews>
    <sheetView workbookViewId="0">
      <selection activeCell="G15" sqref="G15"/>
    </sheetView>
  </sheetViews>
  <sheetFormatPr defaultRowHeight="18.75" x14ac:dyDescent="0.4"/>
  <sheetData>
    <row r="3" spans="2:12" x14ac:dyDescent="0.4">
      <c r="H3" t="s">
        <v>20</v>
      </c>
      <c r="I3" t="s">
        <v>22</v>
      </c>
      <c r="J3" t="s">
        <v>21</v>
      </c>
      <c r="K3" t="s">
        <v>23</v>
      </c>
      <c r="L3" t="s">
        <v>24</v>
      </c>
    </row>
    <row r="4" spans="2:12" x14ac:dyDescent="0.4">
      <c r="C4" s="1">
        <v>16</v>
      </c>
      <c r="D4" s="1">
        <v>60</v>
      </c>
      <c r="E4" s="1">
        <v>88</v>
      </c>
      <c r="F4" s="1">
        <v>13</v>
      </c>
      <c r="G4" s="1">
        <v>76</v>
      </c>
    </row>
    <row r="5" spans="2:12" x14ac:dyDescent="0.4">
      <c r="C5" s="1">
        <v>18</v>
      </c>
      <c r="D5" s="1">
        <v>35</v>
      </c>
      <c r="E5" s="1">
        <v>23</v>
      </c>
      <c r="F5" s="1">
        <v>29</v>
      </c>
      <c r="G5" s="1">
        <v>93</v>
      </c>
    </row>
    <row r="6" spans="2:12" x14ac:dyDescent="0.4">
      <c r="C6" s="1">
        <v>82</v>
      </c>
      <c r="D6" s="1">
        <v>75</v>
      </c>
      <c r="E6" s="1">
        <v>6</v>
      </c>
      <c r="F6" s="1">
        <v>24</v>
      </c>
      <c r="G6" s="1">
        <v>87</v>
      </c>
    </row>
    <row r="7" spans="2:12" x14ac:dyDescent="0.4">
      <c r="C7" s="1">
        <v>74</v>
      </c>
      <c r="D7" s="1">
        <v>71</v>
      </c>
      <c r="E7" s="1">
        <v>44</v>
      </c>
      <c r="F7" s="1">
        <v>15</v>
      </c>
      <c r="G7" s="1">
        <v>38</v>
      </c>
    </row>
    <row r="8" spans="2:12" x14ac:dyDescent="0.4">
      <c r="C8" s="1">
        <v>25</v>
      </c>
      <c r="D8" s="1">
        <v>19</v>
      </c>
      <c r="E8" s="1">
        <v>54</v>
      </c>
      <c r="F8" s="1">
        <v>2</v>
      </c>
      <c r="G8" s="1">
        <v>76</v>
      </c>
    </row>
    <row r="9" spans="2:12" x14ac:dyDescent="0.4">
      <c r="C9" s="1">
        <v>0</v>
      </c>
      <c r="D9" s="1">
        <v>3</v>
      </c>
      <c r="E9" s="1">
        <v>1</v>
      </c>
      <c r="F9" s="1">
        <v>42</v>
      </c>
      <c r="G9" s="1">
        <v>67</v>
      </c>
    </row>
    <row r="10" spans="2:12" x14ac:dyDescent="0.4">
      <c r="C10" s="1">
        <v>62</v>
      </c>
      <c r="D10" s="1">
        <v>96</v>
      </c>
      <c r="E10" s="1">
        <v>48</v>
      </c>
      <c r="F10" s="1">
        <v>37</v>
      </c>
      <c r="G10" s="1">
        <v>70</v>
      </c>
    </row>
    <row r="11" spans="2:12" x14ac:dyDescent="0.4">
      <c r="C11" s="1">
        <v>93</v>
      </c>
      <c r="D11" s="1">
        <v>84</v>
      </c>
      <c r="E11" s="1">
        <v>60</v>
      </c>
      <c r="F11" s="1">
        <v>23</v>
      </c>
      <c r="G11" s="1">
        <v>39</v>
      </c>
    </row>
    <row r="12" spans="2:12" x14ac:dyDescent="0.4">
      <c r="C12" s="1">
        <v>69</v>
      </c>
      <c r="D12" s="1">
        <v>16</v>
      </c>
      <c r="E12" s="1">
        <v>27</v>
      </c>
      <c r="F12" s="1">
        <v>51</v>
      </c>
      <c r="G12" s="1">
        <v>10</v>
      </c>
    </row>
    <row r="13" spans="2:12" x14ac:dyDescent="0.4">
      <c r="B13" t="s">
        <v>20</v>
      </c>
    </row>
    <row r="14" spans="2:12" x14ac:dyDescent="0.4">
      <c r="B14" t="s">
        <v>22</v>
      </c>
    </row>
    <row r="15" spans="2:12" x14ac:dyDescent="0.4">
      <c r="B15" t="s">
        <v>21</v>
      </c>
    </row>
    <row r="16" spans="2:12" x14ac:dyDescent="0.4">
      <c r="B16" t="s">
        <v>23</v>
      </c>
    </row>
    <row r="17" spans="2:2" x14ac:dyDescent="0.4">
      <c r="B17" t="s">
        <v>24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22DBC-6B74-4040-8148-DD7FC012CC01}">
  <dimension ref="A1:C13"/>
  <sheetViews>
    <sheetView workbookViewId="0">
      <selection activeCell="E5" sqref="E5"/>
    </sheetView>
  </sheetViews>
  <sheetFormatPr defaultRowHeight="18.75" x14ac:dyDescent="0.4"/>
  <cols>
    <col min="3" max="3" width="12.75" customWidth="1"/>
  </cols>
  <sheetData>
    <row r="1" spans="1:3" x14ac:dyDescent="0.4">
      <c r="A1" t="s">
        <v>15</v>
      </c>
    </row>
    <row r="3" spans="1:3" x14ac:dyDescent="0.4">
      <c r="B3" s="1">
        <v>30</v>
      </c>
      <c r="C3" s="1"/>
    </row>
    <row r="4" spans="1:3" x14ac:dyDescent="0.4">
      <c r="B4" s="1">
        <v>74</v>
      </c>
      <c r="C4" s="1"/>
    </row>
    <row r="5" spans="1:3" x14ac:dyDescent="0.4">
      <c r="B5" s="1">
        <v>5</v>
      </c>
      <c r="C5" s="1"/>
    </row>
    <row r="6" spans="1:3" x14ac:dyDescent="0.4">
      <c r="B6" s="1">
        <v>76</v>
      </c>
      <c r="C6" s="1"/>
    </row>
    <row r="7" spans="1:3" x14ac:dyDescent="0.4">
      <c r="B7" s="1">
        <v>36</v>
      </c>
      <c r="C7" s="1"/>
    </row>
    <row r="8" spans="1:3" x14ac:dyDescent="0.4">
      <c r="B8" s="1">
        <v>45</v>
      </c>
      <c r="C8" s="1"/>
    </row>
    <row r="9" spans="1:3" x14ac:dyDescent="0.4">
      <c r="B9" s="1">
        <v>95</v>
      </c>
      <c r="C9" s="1"/>
    </row>
    <row r="10" spans="1:3" x14ac:dyDescent="0.4">
      <c r="B10" s="1">
        <v>93</v>
      </c>
      <c r="C10" s="1"/>
    </row>
    <row r="11" spans="1:3" x14ac:dyDescent="0.4">
      <c r="B11" s="1">
        <v>12</v>
      </c>
      <c r="C11" s="1"/>
    </row>
    <row r="12" spans="1:3" x14ac:dyDescent="0.4">
      <c r="B12" s="1">
        <v>88</v>
      </c>
      <c r="C12" s="1"/>
    </row>
    <row r="13" spans="1:3" x14ac:dyDescent="0.4">
      <c r="B13" s="1">
        <v>20</v>
      </c>
      <c r="C13" s="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8891-8D70-4295-9E2B-E1B0C014AECF}">
  <dimension ref="A1:M25"/>
  <sheetViews>
    <sheetView topLeftCell="A13" workbookViewId="0">
      <selection activeCell="M8" sqref="M8"/>
    </sheetView>
  </sheetViews>
  <sheetFormatPr defaultRowHeight="18.75" x14ac:dyDescent="0.4"/>
  <cols>
    <col min="4" max="4" width="1.125" customWidth="1"/>
    <col min="6" max="6" width="0.75" customWidth="1"/>
    <col min="8" max="8" width="1.625" customWidth="1"/>
    <col min="11" max="11" width="8.75" customWidth="1"/>
    <col min="13" max="13" width="10.25" customWidth="1"/>
  </cols>
  <sheetData>
    <row r="1" spans="1:13" x14ac:dyDescent="0.4">
      <c r="A1" t="s">
        <v>16</v>
      </c>
    </row>
    <row r="2" spans="1:13" ht="33" x14ac:dyDescent="0.4">
      <c r="E2" s="16" t="s">
        <v>41</v>
      </c>
    </row>
    <row r="3" spans="1:13" x14ac:dyDescent="0.4">
      <c r="C3" s="2" t="s">
        <v>25</v>
      </c>
      <c r="D3" s="2"/>
      <c r="E3" s="2" t="s">
        <v>26</v>
      </c>
      <c r="F3" s="2"/>
      <c r="G3" s="2" t="s">
        <v>27</v>
      </c>
    </row>
    <row r="4" spans="1:13" x14ac:dyDescent="0.4">
      <c r="B4" s="6">
        <v>4</v>
      </c>
      <c r="C4" s="42" t="s">
        <v>28</v>
      </c>
      <c r="D4" s="42"/>
      <c r="E4" s="42" t="s">
        <v>29</v>
      </c>
      <c r="F4" s="42"/>
      <c r="G4" s="42" t="s">
        <v>30</v>
      </c>
      <c r="H4" s="42"/>
      <c r="J4" s="7" t="s">
        <v>29</v>
      </c>
      <c r="K4" s="7" t="s">
        <v>42</v>
      </c>
      <c r="L4" s="7" t="s">
        <v>42</v>
      </c>
      <c r="M4" s="7" t="s">
        <v>42</v>
      </c>
    </row>
    <row r="5" spans="1:13" x14ac:dyDescent="0.4">
      <c r="B5" s="6">
        <v>5</v>
      </c>
      <c r="C5" s="8">
        <v>45660</v>
      </c>
      <c r="D5" s="12"/>
      <c r="E5" s="10" t="s">
        <v>31</v>
      </c>
      <c r="F5" s="12"/>
      <c r="G5" s="14">
        <v>1600</v>
      </c>
      <c r="H5" s="11"/>
      <c r="J5" s="3" t="s">
        <v>31</v>
      </c>
      <c r="K5" s="17">
        <f>SUMIF(E5:E25,"食費",G5:G25)</f>
        <v>11330</v>
      </c>
      <c r="L5" s="17">
        <f>SUMIF(E5:E25,J5,G5:G25)</f>
        <v>11330</v>
      </c>
      <c r="M5" s="17">
        <f>SUMIF($E$5:$E$25,J5,$G$5:$G$25)</f>
        <v>11330</v>
      </c>
    </row>
    <row r="6" spans="1:13" x14ac:dyDescent="0.4">
      <c r="B6" s="6">
        <v>6</v>
      </c>
      <c r="C6" s="8">
        <v>45662</v>
      </c>
      <c r="D6" s="9"/>
      <c r="E6" s="10" t="s">
        <v>32</v>
      </c>
      <c r="F6" s="12"/>
      <c r="G6" s="14">
        <v>800</v>
      </c>
      <c r="H6" s="11"/>
      <c r="J6" s="3" t="s">
        <v>32</v>
      </c>
      <c r="K6" s="17">
        <f>SUMIF(E6:E26,"食費",G6:G26)</f>
        <v>9730</v>
      </c>
      <c r="L6" s="17">
        <f>SUMIF(E6:E26,J6,G6:G26)</f>
        <v>2230</v>
      </c>
      <c r="M6" s="17">
        <f>SUMIF($E$5:$E$25,J6,$G$5:$G$25)</f>
        <v>2230</v>
      </c>
    </row>
    <row r="7" spans="1:13" x14ac:dyDescent="0.4">
      <c r="B7" s="6">
        <v>7</v>
      </c>
      <c r="C7" s="8">
        <v>45663</v>
      </c>
      <c r="D7" s="9"/>
      <c r="E7" s="10" t="s">
        <v>31</v>
      </c>
      <c r="F7" s="12"/>
      <c r="G7" s="14">
        <v>2600</v>
      </c>
      <c r="H7" s="11"/>
      <c r="J7" s="3" t="s">
        <v>34</v>
      </c>
      <c r="K7" s="17"/>
      <c r="L7" s="17"/>
      <c r="M7" s="17"/>
    </row>
    <row r="8" spans="1:13" x14ac:dyDescent="0.4">
      <c r="B8" s="6">
        <v>8</v>
      </c>
      <c r="C8" s="8">
        <v>45663</v>
      </c>
      <c r="D8" s="12"/>
      <c r="E8" s="10" t="s">
        <v>33</v>
      </c>
      <c r="F8" s="12"/>
      <c r="G8" s="14">
        <v>1200</v>
      </c>
      <c r="H8" s="11"/>
      <c r="J8" s="3" t="s">
        <v>33</v>
      </c>
      <c r="K8" s="17"/>
      <c r="L8" s="17"/>
      <c r="M8" s="17"/>
    </row>
    <row r="9" spans="1:13" x14ac:dyDescent="0.4">
      <c r="B9" s="6">
        <v>9</v>
      </c>
      <c r="C9" s="8">
        <v>45664</v>
      </c>
      <c r="D9" s="12"/>
      <c r="E9" s="10" t="s">
        <v>34</v>
      </c>
      <c r="F9" s="12"/>
      <c r="G9" s="14">
        <v>4000</v>
      </c>
      <c r="H9" s="11"/>
      <c r="J9" s="3" t="s">
        <v>35</v>
      </c>
      <c r="K9" s="17"/>
      <c r="L9" s="17"/>
      <c r="M9" s="17"/>
    </row>
    <row r="10" spans="1:13" x14ac:dyDescent="0.4">
      <c r="B10" s="6">
        <v>10</v>
      </c>
      <c r="C10" s="8">
        <v>45667</v>
      </c>
      <c r="D10" s="12"/>
      <c r="E10" s="10" t="s">
        <v>31</v>
      </c>
      <c r="F10" s="12"/>
      <c r="G10" s="14">
        <v>1500</v>
      </c>
      <c r="H10" s="11"/>
      <c r="J10" s="3" t="s">
        <v>36</v>
      </c>
      <c r="K10" s="17"/>
      <c r="L10" s="17"/>
      <c r="M10" s="17"/>
    </row>
    <row r="11" spans="1:13" x14ac:dyDescent="0.4">
      <c r="B11" s="6">
        <v>11</v>
      </c>
      <c r="C11" s="8">
        <v>45669</v>
      </c>
      <c r="D11" s="12"/>
      <c r="E11" s="10" t="s">
        <v>31</v>
      </c>
      <c r="F11" s="12"/>
      <c r="G11" s="14">
        <v>1230</v>
      </c>
      <c r="H11" s="11"/>
    </row>
    <row r="12" spans="1:13" x14ac:dyDescent="0.4">
      <c r="B12" s="6">
        <v>12</v>
      </c>
      <c r="C12" s="8">
        <v>45678</v>
      </c>
      <c r="D12" s="12"/>
      <c r="E12" s="10" t="s">
        <v>33</v>
      </c>
      <c r="F12" s="12"/>
      <c r="G12" s="14">
        <v>900</v>
      </c>
      <c r="H12" s="11"/>
    </row>
    <row r="13" spans="1:13" x14ac:dyDescent="0.4">
      <c r="B13" s="6">
        <v>13</v>
      </c>
      <c r="C13" s="8">
        <v>45683</v>
      </c>
      <c r="D13" s="12"/>
      <c r="E13" s="10" t="s">
        <v>35</v>
      </c>
      <c r="F13" s="12"/>
      <c r="G13" s="14">
        <v>1200</v>
      </c>
      <c r="H13" s="11"/>
    </row>
    <row r="14" spans="1:13" x14ac:dyDescent="0.4">
      <c r="B14" s="6">
        <v>14</v>
      </c>
      <c r="C14" s="8">
        <v>45684</v>
      </c>
      <c r="D14" s="12"/>
      <c r="E14" s="10" t="s">
        <v>36</v>
      </c>
      <c r="F14" s="12"/>
      <c r="G14" s="14">
        <v>78000</v>
      </c>
      <c r="H14" s="11"/>
    </row>
    <row r="15" spans="1:13" x14ac:dyDescent="0.4">
      <c r="B15" s="6">
        <v>15</v>
      </c>
      <c r="C15" s="8">
        <v>45685</v>
      </c>
      <c r="D15" s="12"/>
      <c r="E15" s="10" t="s">
        <v>31</v>
      </c>
      <c r="F15" s="12"/>
      <c r="G15" s="14">
        <v>730</v>
      </c>
      <c r="H15" s="11"/>
    </row>
    <row r="16" spans="1:13" x14ac:dyDescent="0.4">
      <c r="B16" s="6">
        <v>16</v>
      </c>
      <c r="C16" s="8">
        <v>45672</v>
      </c>
      <c r="D16" s="13"/>
      <c r="E16" s="8" t="s">
        <v>37</v>
      </c>
      <c r="F16" s="13"/>
      <c r="G16" s="15">
        <v>3000</v>
      </c>
      <c r="H16" s="13"/>
    </row>
    <row r="17" spans="2:8" x14ac:dyDescent="0.4">
      <c r="B17" s="6">
        <v>17</v>
      </c>
      <c r="C17" s="8">
        <v>45672</v>
      </c>
      <c r="D17" s="13"/>
      <c r="E17" s="8" t="s">
        <v>38</v>
      </c>
      <c r="F17" s="13"/>
      <c r="G17" s="15">
        <v>1620</v>
      </c>
      <c r="H17" s="13"/>
    </row>
    <row r="18" spans="2:8" x14ac:dyDescent="0.4">
      <c r="B18" s="6">
        <v>18</v>
      </c>
      <c r="C18" s="8">
        <v>45676</v>
      </c>
      <c r="D18" s="13"/>
      <c r="E18" s="8" t="s">
        <v>38</v>
      </c>
      <c r="F18" s="13"/>
      <c r="G18" s="15">
        <v>1070</v>
      </c>
      <c r="H18" s="13"/>
    </row>
    <row r="19" spans="2:8" x14ac:dyDescent="0.4">
      <c r="B19" s="6">
        <v>19</v>
      </c>
      <c r="C19" s="8">
        <v>45665</v>
      </c>
      <c r="D19" s="13"/>
      <c r="E19" s="8" t="s">
        <v>39</v>
      </c>
      <c r="F19" s="13"/>
      <c r="G19" s="15">
        <v>1430</v>
      </c>
      <c r="H19" s="13"/>
    </row>
    <row r="20" spans="2:8" x14ac:dyDescent="0.4">
      <c r="B20" s="6">
        <v>20</v>
      </c>
      <c r="C20" s="8">
        <v>45659</v>
      </c>
      <c r="D20" s="13"/>
      <c r="E20" s="8" t="s">
        <v>40</v>
      </c>
      <c r="F20" s="13"/>
      <c r="G20" s="15">
        <v>1200</v>
      </c>
      <c r="H20" s="13"/>
    </row>
    <row r="21" spans="2:8" x14ac:dyDescent="0.4">
      <c r="B21" s="6">
        <v>21</v>
      </c>
      <c r="C21" s="8">
        <v>45686</v>
      </c>
      <c r="D21" s="13"/>
      <c r="E21" s="8" t="s">
        <v>38</v>
      </c>
      <c r="F21" s="13"/>
      <c r="G21" s="15">
        <v>980</v>
      </c>
      <c r="H21" s="13"/>
    </row>
    <row r="22" spans="2:8" x14ac:dyDescent="0.4">
      <c r="B22" s="6">
        <v>22</v>
      </c>
      <c r="C22" s="8"/>
      <c r="D22" s="13"/>
      <c r="E22" s="8"/>
      <c r="F22" s="13"/>
      <c r="G22" s="15"/>
      <c r="H22" s="13"/>
    </row>
    <row r="23" spans="2:8" x14ac:dyDescent="0.4">
      <c r="B23" s="6">
        <v>23</v>
      </c>
      <c r="C23" s="8"/>
      <c r="D23" s="13"/>
      <c r="E23" s="8"/>
      <c r="F23" s="13"/>
      <c r="G23" s="15"/>
      <c r="H23" s="13"/>
    </row>
    <row r="24" spans="2:8" x14ac:dyDescent="0.4">
      <c r="B24" s="6">
        <v>24</v>
      </c>
      <c r="C24" s="8"/>
      <c r="D24" s="13"/>
      <c r="E24" s="8"/>
      <c r="F24" s="13"/>
      <c r="G24" s="15"/>
      <c r="H24" s="13"/>
    </row>
    <row r="25" spans="2:8" x14ac:dyDescent="0.4">
      <c r="B25" s="6">
        <v>25</v>
      </c>
      <c r="C25" s="8"/>
      <c r="D25" s="13"/>
      <c r="E25" s="8"/>
      <c r="F25" s="13"/>
      <c r="G25" s="15"/>
      <c r="H25" s="13"/>
    </row>
  </sheetData>
  <mergeCells count="3">
    <mergeCell ref="C4:D4"/>
    <mergeCell ref="E4:F4"/>
    <mergeCell ref="G4:H4"/>
  </mergeCells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DE44-FED2-4C50-B2BB-C4AA53DE1BA4}">
  <dimension ref="A1:K33"/>
  <sheetViews>
    <sheetView topLeftCell="A7" workbookViewId="0">
      <selection activeCell="Q10" sqref="Q10"/>
    </sheetView>
  </sheetViews>
  <sheetFormatPr defaultRowHeight="18.75" x14ac:dyDescent="0.4"/>
  <cols>
    <col min="1" max="1" width="4.625" customWidth="1"/>
    <col min="2" max="2" width="7" customWidth="1"/>
    <col min="3" max="3" width="15.625" customWidth="1"/>
    <col min="5" max="5" width="4.75" customWidth="1"/>
    <col min="6" max="6" width="11.625" customWidth="1"/>
    <col min="8" max="8" width="7" customWidth="1"/>
    <col min="9" max="9" width="16.125" customWidth="1"/>
  </cols>
  <sheetData>
    <row r="1" spans="1:11" x14ac:dyDescent="0.4">
      <c r="A1" t="s">
        <v>43</v>
      </c>
    </row>
    <row r="3" spans="1:11" x14ac:dyDescent="0.25">
      <c r="B3" s="2"/>
      <c r="C3" s="18"/>
      <c r="D3" s="19"/>
      <c r="E3" s="19"/>
      <c r="F3" s="19"/>
      <c r="G3" s="19"/>
      <c r="I3" s="19"/>
      <c r="J3" s="19"/>
      <c r="K3" s="19"/>
    </row>
    <row r="4" spans="1:11" x14ac:dyDescent="0.25">
      <c r="A4" s="2"/>
      <c r="B4" s="18" t="s">
        <v>44</v>
      </c>
      <c r="C4" s="19" t="s">
        <v>25</v>
      </c>
      <c r="D4" s="19" t="s">
        <v>45</v>
      </c>
      <c r="E4" s="19" t="s">
        <v>26</v>
      </c>
      <c r="F4" s="19" t="s">
        <v>46</v>
      </c>
      <c r="H4" s="19" t="s">
        <v>47</v>
      </c>
      <c r="I4" s="19" t="s">
        <v>48</v>
      </c>
      <c r="J4" s="19" t="s">
        <v>49</v>
      </c>
      <c r="K4" s="30"/>
    </row>
    <row r="5" spans="1:11" x14ac:dyDescent="0.4">
      <c r="A5" s="6"/>
      <c r="B5" s="20" t="s">
        <v>50</v>
      </c>
      <c r="C5" s="20" t="s">
        <v>51</v>
      </c>
      <c r="D5" s="20" t="s">
        <v>52</v>
      </c>
      <c r="E5" s="21" t="s">
        <v>53</v>
      </c>
      <c r="F5" s="21" t="s">
        <v>30</v>
      </c>
      <c r="G5" s="22"/>
      <c r="H5" s="20" t="s">
        <v>50</v>
      </c>
      <c r="I5" s="20" t="s">
        <v>51</v>
      </c>
      <c r="J5" s="20" t="s">
        <v>52</v>
      </c>
      <c r="K5" s="31"/>
    </row>
    <row r="6" spans="1:11" ht="33" customHeight="1" x14ac:dyDescent="0.4">
      <c r="A6" s="6"/>
      <c r="B6" s="23">
        <v>101</v>
      </c>
      <c r="C6" s="24" t="str">
        <f>VLOOKUP(B6,$H$6:$J$14,2,FALSE)</f>
        <v>ダイニングテーブル</v>
      </c>
      <c r="D6" s="25">
        <f>VLOOKUP(B6,$H$6:$J$14,3,FALSE)</f>
        <v>15000</v>
      </c>
      <c r="E6" s="23">
        <v>1</v>
      </c>
      <c r="F6" s="25">
        <f>D6*E6</f>
        <v>15000</v>
      </c>
      <c r="G6" s="22"/>
      <c r="H6" s="26">
        <v>101</v>
      </c>
      <c r="I6" s="27" t="s">
        <v>54</v>
      </c>
      <c r="J6" s="28">
        <v>15000</v>
      </c>
      <c r="K6" s="31"/>
    </row>
    <row r="7" spans="1:11" ht="33" customHeight="1" x14ac:dyDescent="0.4">
      <c r="A7" s="6"/>
      <c r="B7" s="23">
        <v>201</v>
      </c>
      <c r="C7" s="24" t="str">
        <f t="shared" ref="C7:C15" si="0">VLOOKUP(B7,$H$6:$J$14,2,FALSE)</f>
        <v>キッチンカウンター</v>
      </c>
      <c r="D7" s="25">
        <f t="shared" ref="D7:D13" si="1">VLOOKUP(B7,$H$6:$J$14,3,FALSE)</f>
        <v>32000</v>
      </c>
      <c r="E7" s="23">
        <v>1</v>
      </c>
      <c r="F7" s="25">
        <f t="shared" ref="F7:F13" si="2">D7*E7</f>
        <v>32000</v>
      </c>
      <c r="G7" s="22"/>
      <c r="H7" s="26">
        <v>102</v>
      </c>
      <c r="I7" s="27" t="s">
        <v>55</v>
      </c>
      <c r="J7" s="28">
        <v>16500</v>
      </c>
      <c r="K7" s="31"/>
    </row>
    <row r="8" spans="1:11" ht="33" customHeight="1" x14ac:dyDescent="0.4">
      <c r="A8" s="6"/>
      <c r="B8" s="23">
        <v>103</v>
      </c>
      <c r="C8" s="24" t="str">
        <f t="shared" si="0"/>
        <v>PC用デスク</v>
      </c>
      <c r="D8" s="25">
        <f t="shared" si="1"/>
        <v>7000</v>
      </c>
      <c r="E8" s="23">
        <v>2</v>
      </c>
      <c r="F8" s="25">
        <f t="shared" si="2"/>
        <v>14000</v>
      </c>
      <c r="G8" s="22"/>
      <c r="H8" s="26">
        <v>103</v>
      </c>
      <c r="I8" s="27" t="s">
        <v>56</v>
      </c>
      <c r="J8" s="28">
        <v>7000</v>
      </c>
      <c r="K8" s="31"/>
    </row>
    <row r="9" spans="1:11" ht="33" customHeight="1" x14ac:dyDescent="0.4">
      <c r="A9" s="6"/>
      <c r="B9" s="23">
        <v>202</v>
      </c>
      <c r="C9" s="24" t="str">
        <f t="shared" si="0"/>
        <v>食器棚</v>
      </c>
      <c r="D9" s="25">
        <f t="shared" si="1"/>
        <v>43000</v>
      </c>
      <c r="E9" s="23">
        <v>1</v>
      </c>
      <c r="F9" s="25">
        <f t="shared" si="2"/>
        <v>43000</v>
      </c>
      <c r="G9" s="22"/>
      <c r="H9" s="26">
        <v>201</v>
      </c>
      <c r="I9" s="27" t="s">
        <v>57</v>
      </c>
      <c r="J9" s="28">
        <v>32000</v>
      </c>
      <c r="K9" s="31"/>
    </row>
    <row r="10" spans="1:11" ht="33" customHeight="1" x14ac:dyDescent="0.4">
      <c r="A10" s="6"/>
      <c r="B10" s="23">
        <v>301</v>
      </c>
      <c r="C10" s="24" t="str">
        <f t="shared" si="0"/>
        <v>ストライブ・ボーダー</v>
      </c>
      <c r="D10" s="25">
        <f t="shared" si="1"/>
        <v>8600</v>
      </c>
      <c r="E10" s="23">
        <v>4</v>
      </c>
      <c r="F10" s="25">
        <f t="shared" si="2"/>
        <v>34400</v>
      </c>
      <c r="G10" s="22"/>
      <c r="H10" s="26">
        <v>202</v>
      </c>
      <c r="I10" s="27" t="s">
        <v>58</v>
      </c>
      <c r="J10" s="28">
        <v>43000</v>
      </c>
      <c r="K10" s="31"/>
    </row>
    <row r="11" spans="1:11" ht="33" customHeight="1" x14ac:dyDescent="0.4">
      <c r="A11" s="6"/>
      <c r="B11" s="23">
        <v>402</v>
      </c>
      <c r="C11" s="24" t="str">
        <f t="shared" si="0"/>
        <v>ダイニングこたつ</v>
      </c>
      <c r="D11" s="25">
        <f t="shared" si="1"/>
        <v>21000</v>
      </c>
      <c r="E11" s="23">
        <v>1</v>
      </c>
      <c r="F11" s="25">
        <f t="shared" si="2"/>
        <v>21000</v>
      </c>
      <c r="G11" s="22"/>
      <c r="H11" s="26">
        <v>203</v>
      </c>
      <c r="I11" s="27" t="s">
        <v>59</v>
      </c>
      <c r="J11" s="28">
        <v>20000</v>
      </c>
      <c r="K11" s="31"/>
    </row>
    <row r="12" spans="1:11" ht="33" customHeight="1" x14ac:dyDescent="0.4">
      <c r="A12" s="6"/>
      <c r="B12" s="23">
        <v>102</v>
      </c>
      <c r="C12" s="24" t="str">
        <f t="shared" si="0"/>
        <v>木製テーブル</v>
      </c>
      <c r="D12" s="25">
        <f t="shared" si="1"/>
        <v>16500</v>
      </c>
      <c r="E12" s="23">
        <v>1</v>
      </c>
      <c r="F12" s="25">
        <f t="shared" si="2"/>
        <v>16500</v>
      </c>
      <c r="G12" s="22"/>
      <c r="H12" s="26">
        <v>301</v>
      </c>
      <c r="I12" s="27" t="s">
        <v>60</v>
      </c>
      <c r="J12" s="28">
        <v>8600</v>
      </c>
      <c r="K12" s="31"/>
    </row>
    <row r="13" spans="1:11" ht="33" customHeight="1" x14ac:dyDescent="0.4">
      <c r="A13" s="6"/>
      <c r="B13" s="23">
        <v>402</v>
      </c>
      <c r="C13" s="24" t="str">
        <f t="shared" si="0"/>
        <v>ダイニングこたつ</v>
      </c>
      <c r="D13" s="25">
        <f t="shared" si="1"/>
        <v>21000</v>
      </c>
      <c r="E13" s="23">
        <v>1</v>
      </c>
      <c r="F13" s="25">
        <f t="shared" si="2"/>
        <v>21000</v>
      </c>
      <c r="G13" s="22"/>
      <c r="H13" s="26">
        <v>401</v>
      </c>
      <c r="I13" s="27" t="s">
        <v>61</v>
      </c>
      <c r="J13" s="28">
        <v>18000</v>
      </c>
      <c r="K13" s="31"/>
    </row>
    <row r="14" spans="1:11" ht="33" customHeight="1" x14ac:dyDescent="0.4">
      <c r="A14" s="6"/>
      <c r="B14" s="23"/>
      <c r="C14" s="24" t="e">
        <f t="shared" si="0"/>
        <v>#N/A</v>
      </c>
      <c r="D14" s="25" t="e">
        <f>VLOOKUP(B14,$H$6:$J$14,3,FALSE)</f>
        <v>#N/A</v>
      </c>
      <c r="E14" s="23"/>
      <c r="F14" s="25" t="e">
        <f>D14*E14</f>
        <v>#N/A</v>
      </c>
      <c r="G14" s="22"/>
      <c r="H14" s="26">
        <v>402</v>
      </c>
      <c r="I14" s="27" t="s">
        <v>62</v>
      </c>
      <c r="J14" s="28">
        <v>21000</v>
      </c>
      <c r="K14" s="22"/>
    </row>
    <row r="15" spans="1:11" ht="30.75" customHeight="1" x14ac:dyDescent="0.4">
      <c r="A15" s="6"/>
      <c r="B15" s="23"/>
      <c r="C15" s="24" t="e">
        <f t="shared" si="0"/>
        <v>#N/A</v>
      </c>
      <c r="D15" s="25" t="e">
        <f>VLOOKUP(B15,$H$6:$J$14,3,FALSE)</f>
        <v>#N/A</v>
      </c>
      <c r="E15" s="23"/>
      <c r="F15" s="25" t="e">
        <f>D15*E15</f>
        <v>#N/A</v>
      </c>
      <c r="G15" s="22"/>
      <c r="H15" s="22"/>
      <c r="I15" s="22"/>
      <c r="J15" s="22"/>
      <c r="K15" s="22"/>
    </row>
    <row r="16" spans="1:11" ht="36.75" customHeight="1" x14ac:dyDescent="0.4">
      <c r="A16" s="2"/>
      <c r="B16" s="29"/>
      <c r="C16" s="22"/>
      <c r="D16" s="43" t="s">
        <v>63</v>
      </c>
      <c r="E16" s="44"/>
      <c r="F16" s="32">
        <f>SUM(F6:F13)</f>
        <v>196900</v>
      </c>
      <c r="G16" s="22"/>
      <c r="H16" s="22"/>
      <c r="I16" s="22"/>
      <c r="J16" s="22"/>
    </row>
    <row r="17" spans="1:9" x14ac:dyDescent="0.4">
      <c r="A17" s="2"/>
    </row>
    <row r="18" spans="1:9" x14ac:dyDescent="0.4">
      <c r="C18" t="s">
        <v>66</v>
      </c>
    </row>
    <row r="19" spans="1:9" x14ac:dyDescent="0.4">
      <c r="C19" t="s">
        <v>64</v>
      </c>
    </row>
    <row r="20" spans="1:9" x14ac:dyDescent="0.4">
      <c r="C20" t="s">
        <v>65</v>
      </c>
      <c r="I20" s="5" t="s">
        <v>68</v>
      </c>
    </row>
    <row r="21" spans="1:9" ht="24" x14ac:dyDescent="0.4">
      <c r="H21" s="34" t="s">
        <v>67</v>
      </c>
    </row>
    <row r="22" spans="1:9" ht="19.5" thickBot="1" x14ac:dyDescent="0.45">
      <c r="B22" s="20" t="s">
        <v>50</v>
      </c>
      <c r="C22" s="37" t="s">
        <v>51</v>
      </c>
      <c r="D22" s="20" t="s">
        <v>52</v>
      </c>
      <c r="E22" s="21" t="s">
        <v>53</v>
      </c>
      <c r="F22" s="21" t="s">
        <v>30</v>
      </c>
    </row>
    <row r="23" spans="1:9" ht="27.75" customHeight="1" thickBot="1" x14ac:dyDescent="0.45">
      <c r="B23" s="35">
        <v>101</v>
      </c>
      <c r="C23" s="39" t="str">
        <f>IF(B23="","",VLOOKUP(B23,$H$6:$J$14,2,FALSE))</f>
        <v>ダイニングテーブル</v>
      </c>
      <c r="D23" s="36">
        <f>VLOOKUP(B23,$H$6:$J$14,3,FALSE)</f>
        <v>15000</v>
      </c>
      <c r="E23" s="23">
        <v>1</v>
      </c>
      <c r="F23" s="25">
        <f>D23*E23</f>
        <v>15000</v>
      </c>
    </row>
    <row r="24" spans="1:9" ht="27.75" customHeight="1" thickBot="1" x14ac:dyDescent="0.45">
      <c r="B24" s="23">
        <v>102</v>
      </c>
      <c r="C24" s="39" t="str">
        <f>IF(B24="","",VLOOKUP(B24,$H$6:$J$14,2,FALSE))</f>
        <v>木製テーブル</v>
      </c>
      <c r="D24" s="25">
        <f t="shared" ref="D24:D30" si="3">VLOOKUP(B24,$H$6:$J$14,3,FALSE)</f>
        <v>16500</v>
      </c>
      <c r="E24" s="23">
        <v>1</v>
      </c>
      <c r="F24" s="25">
        <f t="shared" ref="F24:F30" si="4">D24*E24</f>
        <v>16500</v>
      </c>
    </row>
    <row r="25" spans="1:9" ht="27.75" customHeight="1" x14ac:dyDescent="0.4">
      <c r="B25" s="23"/>
      <c r="C25" s="24" t="e">
        <f>IF(B23="","",VLOOKUP(B25,$H$6:$J$14,2,FALSE))</f>
        <v>#N/A</v>
      </c>
      <c r="D25" s="25" t="e">
        <f t="shared" si="3"/>
        <v>#N/A</v>
      </c>
      <c r="E25" s="23"/>
      <c r="F25" s="25" t="e">
        <f t="shared" si="4"/>
        <v>#N/A</v>
      </c>
    </row>
    <row r="26" spans="1:9" ht="27.75" customHeight="1" x14ac:dyDescent="0.4">
      <c r="B26" s="23"/>
      <c r="C26" s="24" t="e">
        <f t="shared" ref="C26:C32" si="5">VLOOKUP(B26,$H$6:$J$14,2,FALSE)</f>
        <v>#N/A</v>
      </c>
      <c r="D26" s="25" t="e">
        <f t="shared" si="3"/>
        <v>#N/A</v>
      </c>
      <c r="E26" s="23"/>
      <c r="F26" s="25" t="e">
        <f t="shared" si="4"/>
        <v>#N/A</v>
      </c>
    </row>
    <row r="27" spans="1:9" ht="27.75" customHeight="1" x14ac:dyDescent="0.4">
      <c r="B27" s="23"/>
      <c r="C27" s="24" t="e">
        <f t="shared" si="5"/>
        <v>#N/A</v>
      </c>
      <c r="D27" s="25" t="e">
        <f t="shared" si="3"/>
        <v>#N/A</v>
      </c>
      <c r="E27" s="23"/>
      <c r="F27" s="25" t="e">
        <f t="shared" si="4"/>
        <v>#N/A</v>
      </c>
    </row>
    <row r="28" spans="1:9" ht="27.75" customHeight="1" x14ac:dyDescent="0.4">
      <c r="B28" s="23"/>
      <c r="C28" s="24" t="e">
        <f t="shared" si="5"/>
        <v>#N/A</v>
      </c>
      <c r="D28" s="25" t="e">
        <f t="shared" si="3"/>
        <v>#N/A</v>
      </c>
      <c r="E28" s="23"/>
      <c r="F28" s="25" t="e">
        <f t="shared" si="4"/>
        <v>#N/A</v>
      </c>
    </row>
    <row r="29" spans="1:9" ht="27.75" customHeight="1" x14ac:dyDescent="0.4">
      <c r="B29" s="23"/>
      <c r="C29" s="24" t="e">
        <f t="shared" si="5"/>
        <v>#N/A</v>
      </c>
      <c r="D29" s="25" t="e">
        <f t="shared" si="3"/>
        <v>#N/A</v>
      </c>
      <c r="E29" s="23"/>
      <c r="F29" s="25" t="e">
        <f t="shared" si="4"/>
        <v>#N/A</v>
      </c>
    </row>
    <row r="30" spans="1:9" ht="27.75" customHeight="1" x14ac:dyDescent="0.4">
      <c r="B30" s="23"/>
      <c r="C30" s="24" t="e">
        <f t="shared" si="5"/>
        <v>#N/A</v>
      </c>
      <c r="D30" s="25" t="e">
        <f t="shared" si="3"/>
        <v>#N/A</v>
      </c>
      <c r="E30" s="23"/>
      <c r="F30" s="25" t="e">
        <f t="shared" si="4"/>
        <v>#N/A</v>
      </c>
    </row>
    <row r="31" spans="1:9" ht="27.75" customHeight="1" x14ac:dyDescent="0.4">
      <c r="B31" s="23"/>
      <c r="C31" s="24" t="e">
        <f t="shared" si="5"/>
        <v>#N/A</v>
      </c>
      <c r="D31" s="25" t="e">
        <f>VLOOKUP(B31,$H$6:$J$14,3,FALSE)</f>
        <v>#N/A</v>
      </c>
      <c r="E31" s="23"/>
      <c r="F31" s="25" t="e">
        <f>D31*E31</f>
        <v>#N/A</v>
      </c>
    </row>
    <row r="32" spans="1:9" ht="27.75" customHeight="1" x14ac:dyDescent="0.4">
      <c r="B32" s="23"/>
      <c r="C32" s="24" t="e">
        <f t="shared" si="5"/>
        <v>#N/A</v>
      </c>
      <c r="D32" s="25" t="e">
        <f>VLOOKUP(B32,$H$6:$J$14,3,FALSE)</f>
        <v>#N/A</v>
      </c>
      <c r="E32" s="23"/>
      <c r="F32" s="25" t="e">
        <f>D32*E32</f>
        <v>#N/A</v>
      </c>
    </row>
    <row r="33" spans="2:6" ht="30" x14ac:dyDescent="0.4">
      <c r="B33" s="29"/>
      <c r="C33" s="22"/>
      <c r="D33" s="43" t="s">
        <v>63</v>
      </c>
      <c r="E33" s="44"/>
      <c r="F33" s="32" t="e">
        <f>SUM(F23:F30)</f>
        <v>#N/A</v>
      </c>
    </row>
  </sheetData>
  <mergeCells count="2">
    <mergeCell ref="D16:E16"/>
    <mergeCell ref="D33:E33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757A-BF64-4AB8-B937-70006A85C7F2}">
  <dimension ref="A2:J33"/>
  <sheetViews>
    <sheetView tabSelected="1" workbookViewId="0">
      <selection activeCell="L36" sqref="L36"/>
    </sheetView>
  </sheetViews>
  <sheetFormatPr defaultRowHeight="18.75" x14ac:dyDescent="0.4"/>
  <cols>
    <col min="8" max="8" width="7.125" customWidth="1"/>
    <col min="9" max="9" width="17.875" customWidth="1"/>
  </cols>
  <sheetData>
    <row r="2" spans="1:10" x14ac:dyDescent="0.4">
      <c r="A2" t="s">
        <v>71</v>
      </c>
    </row>
    <row r="4" spans="1:10" ht="24" x14ac:dyDescent="0.4">
      <c r="I4" s="40" t="s">
        <v>70</v>
      </c>
    </row>
    <row r="5" spans="1:10" x14ac:dyDescent="0.4">
      <c r="H5" s="20" t="s">
        <v>50</v>
      </c>
      <c r="I5" s="20" t="s">
        <v>51</v>
      </c>
      <c r="J5" s="20" t="s">
        <v>52</v>
      </c>
    </row>
    <row r="6" spans="1:10" ht="21.75" customHeight="1" x14ac:dyDescent="0.4">
      <c r="H6" s="26">
        <v>101</v>
      </c>
      <c r="I6" s="27" t="s">
        <v>54</v>
      </c>
      <c r="J6" s="28">
        <v>15000</v>
      </c>
    </row>
    <row r="7" spans="1:10" ht="21.75" customHeight="1" x14ac:dyDescent="0.4">
      <c r="H7" s="26">
        <v>102</v>
      </c>
      <c r="I7" s="27" t="s">
        <v>55</v>
      </c>
      <c r="J7" s="28">
        <v>16500</v>
      </c>
    </row>
    <row r="8" spans="1:10" ht="21.75" customHeight="1" x14ac:dyDescent="0.4">
      <c r="H8" s="26">
        <v>103</v>
      </c>
      <c r="I8" s="27" t="s">
        <v>56</v>
      </c>
      <c r="J8" s="28">
        <v>7000</v>
      </c>
    </row>
    <row r="9" spans="1:10" ht="21.75" customHeight="1" x14ac:dyDescent="0.4">
      <c r="H9" s="26">
        <v>201</v>
      </c>
      <c r="I9" s="27" t="s">
        <v>57</v>
      </c>
      <c r="J9" s="28">
        <v>32000</v>
      </c>
    </row>
    <row r="10" spans="1:10" ht="21.75" customHeight="1" x14ac:dyDescent="0.4">
      <c r="H10" s="26">
        <v>202</v>
      </c>
      <c r="I10" s="27" t="s">
        <v>58</v>
      </c>
      <c r="J10" s="28">
        <v>43000</v>
      </c>
    </row>
    <row r="11" spans="1:10" ht="21.75" customHeight="1" x14ac:dyDescent="0.4">
      <c r="H11" s="26">
        <v>203</v>
      </c>
      <c r="I11" s="27" t="s">
        <v>59</v>
      </c>
      <c r="J11" s="28">
        <v>20000</v>
      </c>
    </row>
    <row r="12" spans="1:10" ht="21.75" customHeight="1" x14ac:dyDescent="0.4">
      <c r="H12" s="26">
        <v>301</v>
      </c>
      <c r="I12" s="27" t="s">
        <v>60</v>
      </c>
      <c r="J12" s="28">
        <v>8600</v>
      </c>
    </row>
    <row r="13" spans="1:10" ht="21.75" customHeight="1" x14ac:dyDescent="0.4">
      <c r="H13" s="26">
        <v>401</v>
      </c>
      <c r="I13" s="27" t="s">
        <v>61</v>
      </c>
      <c r="J13" s="28">
        <v>18000</v>
      </c>
    </row>
    <row r="14" spans="1:10" ht="21.75" customHeight="1" x14ac:dyDescent="0.4">
      <c r="H14" s="26">
        <v>402</v>
      </c>
      <c r="I14" s="27" t="s">
        <v>62</v>
      </c>
      <c r="J14" s="28">
        <v>21000</v>
      </c>
    </row>
    <row r="15" spans="1:10" ht="12" customHeight="1" x14ac:dyDescent="0.4"/>
    <row r="16" spans="1:10" ht="12" customHeight="1" x14ac:dyDescent="0.4">
      <c r="J16" t="s">
        <v>73</v>
      </c>
    </row>
    <row r="17" spans="2:7" ht="12" customHeight="1" x14ac:dyDescent="0.4"/>
    <row r="18" spans="2:7" ht="12" customHeight="1" x14ac:dyDescent="0.4">
      <c r="G18" s="33" t="s">
        <v>72</v>
      </c>
    </row>
    <row r="19" spans="2:7" ht="12" customHeight="1" x14ac:dyDescent="0.4">
      <c r="C19" s="45" t="s">
        <v>69</v>
      </c>
      <c r="D19" s="45"/>
      <c r="E19" s="45"/>
    </row>
    <row r="20" spans="2:7" ht="12" customHeight="1" x14ac:dyDescent="0.4">
      <c r="C20" s="45"/>
      <c r="D20" s="45"/>
      <c r="E20" s="45"/>
    </row>
    <row r="21" spans="2:7" ht="12" customHeight="1" x14ac:dyDescent="0.4"/>
    <row r="22" spans="2:7" x14ac:dyDescent="0.4">
      <c r="B22" s="20" t="s">
        <v>50</v>
      </c>
      <c r="C22" s="37" t="s">
        <v>51</v>
      </c>
      <c r="D22" s="20" t="s">
        <v>52</v>
      </c>
      <c r="E22" s="21" t="s">
        <v>53</v>
      </c>
      <c r="F22" s="21" t="s">
        <v>30</v>
      </c>
    </row>
    <row r="23" spans="2:7" x14ac:dyDescent="0.4">
      <c r="B23" s="35">
        <v>101</v>
      </c>
      <c r="C23" s="24" t="str">
        <f>IF(B23="","",VLOOKUP(B23,$H$6:$J$14,2,FALSE))</f>
        <v>ダイニングテーブル</v>
      </c>
      <c r="D23" s="41">
        <f>IF(B23="","##",VLOOKUP(B23,$H$6:$J$14,3,FALSE))</f>
        <v>15000</v>
      </c>
      <c r="E23" s="23">
        <v>1</v>
      </c>
      <c r="F23" s="25">
        <f>D23*E23</f>
        <v>15000</v>
      </c>
    </row>
    <row r="24" spans="2:7" x14ac:dyDescent="0.4">
      <c r="B24" s="35">
        <v>102</v>
      </c>
      <c r="C24" s="38" t="str">
        <f>IF(B24="","",VLOOKUP(B24,$H$6:$J$14,2,FALSE))</f>
        <v>木製テーブル</v>
      </c>
      <c r="D24" s="41">
        <f>IF(B24="","##",VLOOKUP(B24,$H$6:$J$14,3,FALSE))</f>
        <v>16500</v>
      </c>
      <c r="E24" s="23">
        <v>1</v>
      </c>
      <c r="F24" s="25">
        <f t="shared" ref="F24:F30" si="0">D24*E24</f>
        <v>16500</v>
      </c>
    </row>
    <row r="25" spans="2:7" x14ac:dyDescent="0.4">
      <c r="B25" s="23">
        <v>103</v>
      </c>
      <c r="C25" s="38" t="str">
        <f>IF(B23="","",VLOOKUP(B25,$H$6:$J$14,2,FALSE))</f>
        <v>PC用デスク</v>
      </c>
      <c r="D25" s="25">
        <f t="shared" ref="D25:D30" si="1">VLOOKUP(B25,$H$6:$J$14,3,FALSE)</f>
        <v>7000</v>
      </c>
      <c r="E25" s="23"/>
      <c r="F25" s="25">
        <f t="shared" si="0"/>
        <v>0</v>
      </c>
    </row>
    <row r="26" spans="2:7" x14ac:dyDescent="0.4">
      <c r="B26" s="23"/>
      <c r="C26" s="24" t="e">
        <f t="shared" ref="C26:C32" si="2">VLOOKUP(B26,$H$6:$J$14,2,FALSE)</f>
        <v>#N/A</v>
      </c>
      <c r="D26" s="25" t="e">
        <f t="shared" si="1"/>
        <v>#N/A</v>
      </c>
      <c r="E26" s="23"/>
      <c r="F26" s="25" t="e">
        <f t="shared" si="0"/>
        <v>#N/A</v>
      </c>
    </row>
    <row r="27" spans="2:7" x14ac:dyDescent="0.4">
      <c r="B27" s="23"/>
      <c r="C27" s="24" t="e">
        <f t="shared" si="2"/>
        <v>#N/A</v>
      </c>
      <c r="D27" s="25" t="e">
        <f t="shared" si="1"/>
        <v>#N/A</v>
      </c>
      <c r="E27" s="23"/>
      <c r="F27" s="25" t="e">
        <f t="shared" si="0"/>
        <v>#N/A</v>
      </c>
    </row>
    <row r="28" spans="2:7" x14ac:dyDescent="0.4">
      <c r="B28" s="23"/>
      <c r="C28" s="24" t="e">
        <f t="shared" si="2"/>
        <v>#N/A</v>
      </c>
      <c r="D28" s="25" t="e">
        <f t="shared" si="1"/>
        <v>#N/A</v>
      </c>
      <c r="E28" s="23"/>
      <c r="F28" s="25" t="e">
        <f t="shared" si="0"/>
        <v>#N/A</v>
      </c>
    </row>
    <row r="29" spans="2:7" x14ac:dyDescent="0.4">
      <c r="B29" s="23"/>
      <c r="C29" s="24" t="e">
        <f t="shared" si="2"/>
        <v>#N/A</v>
      </c>
      <c r="D29" s="25" t="e">
        <f t="shared" si="1"/>
        <v>#N/A</v>
      </c>
      <c r="E29" s="23"/>
      <c r="F29" s="25" t="e">
        <f t="shared" si="0"/>
        <v>#N/A</v>
      </c>
    </row>
    <row r="30" spans="2:7" x14ac:dyDescent="0.4">
      <c r="B30" s="23"/>
      <c r="C30" s="24" t="e">
        <f t="shared" si="2"/>
        <v>#N/A</v>
      </c>
      <c r="D30" s="25" t="e">
        <f t="shared" si="1"/>
        <v>#N/A</v>
      </c>
      <c r="E30" s="23"/>
      <c r="F30" s="25" t="e">
        <f t="shared" si="0"/>
        <v>#N/A</v>
      </c>
    </row>
    <row r="31" spans="2:7" x14ac:dyDescent="0.4">
      <c r="B31" s="23"/>
      <c r="C31" s="24" t="e">
        <f t="shared" si="2"/>
        <v>#N/A</v>
      </c>
      <c r="D31" s="25" t="e">
        <f>VLOOKUP(B31,$H$6:$J$14,3,FALSE)</f>
        <v>#N/A</v>
      </c>
      <c r="E31" s="23"/>
      <c r="F31" s="25" t="e">
        <f>D31*E31</f>
        <v>#N/A</v>
      </c>
    </row>
    <row r="32" spans="2:7" x14ac:dyDescent="0.4">
      <c r="B32" s="23"/>
      <c r="C32" s="24" t="e">
        <f t="shared" si="2"/>
        <v>#N/A</v>
      </c>
      <c r="D32" s="25" t="e">
        <f>VLOOKUP(B32,$H$6:$J$14,3,FALSE)</f>
        <v>#N/A</v>
      </c>
      <c r="E32" s="23"/>
      <c r="F32" s="25" t="e">
        <f>D32*E32</f>
        <v>#N/A</v>
      </c>
    </row>
    <row r="33" spans="2:6" ht="30" x14ac:dyDescent="0.4">
      <c r="B33" s="29"/>
      <c r="C33" s="22"/>
      <c r="D33" s="43" t="s">
        <v>63</v>
      </c>
      <c r="E33" s="44"/>
      <c r="F33" s="32" t="e">
        <f>SUM(F23:F30)</f>
        <v>#N/A</v>
      </c>
    </row>
  </sheetData>
  <mergeCells count="2">
    <mergeCell ref="D33:E33"/>
    <mergeCell ref="C19:E20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1p-1</vt:lpstr>
      <vt:lpstr>1p-2,3</vt:lpstr>
      <vt:lpstr>1p-4</vt:lpstr>
      <vt:lpstr>2ｐ</vt:lpstr>
      <vt:lpstr>3p</vt:lpstr>
      <vt:lpstr>4p</vt:lpstr>
      <vt:lpstr>5p</vt:lpstr>
      <vt:lpstr>6ｐ</vt:lpstr>
      <vt:lpstr>7p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秀夫 農田</dc:creator>
  <cp:lastModifiedBy>尚徳 津田</cp:lastModifiedBy>
  <dcterms:created xsi:type="dcterms:W3CDTF">2025-01-22T13:30:51Z</dcterms:created>
  <dcterms:modified xsi:type="dcterms:W3CDTF">2025-01-24T04:38:18Z</dcterms:modified>
</cp:coreProperties>
</file>