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8_{FEFFF101-084C-4A66-B1EA-BDC3E415C575}" xr6:coauthVersionLast="47" xr6:coauthVersionMax="47" xr10:uidLastSave="{00000000-0000-0000-0000-000000000000}"/>
  <bookViews>
    <workbookView xWindow="1170" yWindow="105" windowWidth="18045" windowHeight="10815" tabRatio="713" activeTab="1" xr2:uid="{00000000-000D-0000-FFFF-FFFF00000000}"/>
  </bookViews>
  <sheets>
    <sheet name="Sheet1" sheetId="1" r:id="rId1"/>
    <sheet name="住所録" sheetId="2" r:id="rId2"/>
    <sheet name="請求書" sheetId="3" r:id="rId3"/>
    <sheet name="売上管理表" sheetId="4" r:id="rId4"/>
    <sheet name="日毎のスケジュール" sheetId="5" r:id="rId5"/>
    <sheet name="データー入力" sheetId="6" r:id="rId6"/>
    <sheet name="グラフ" sheetId="7" r:id="rId7"/>
  </sheets>
  <definedNames>
    <definedName name="ShowName">日毎のスケジュール!$H$3</definedName>
    <definedName name="WeekOf">日毎のスケジュール!$G$3</definedName>
    <definedName name="WhoLookup">OFFSET(#REF!,,,COUNT(#REF!),1)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7" l="1"/>
  <c r="C7" i="7"/>
  <c r="B7" i="7"/>
  <c r="E7" i="7" s="1"/>
  <c r="E6" i="7"/>
  <c r="E5" i="7"/>
  <c r="E4" i="7"/>
  <c r="E3" i="7"/>
  <c r="F3" i="5"/>
  <c r="F4" i="5" s="1"/>
  <c r="E4" i="5" l="1"/>
  <c r="H4" i="5"/>
  <c r="C4" i="5"/>
  <c r="D4" i="5"/>
  <c r="G4" i="5"/>
  <c r="I4" i="5"/>
  <c r="G5" i="5"/>
  <c r="C5" i="5"/>
  <c r="F5" i="5"/>
  <c r="H5" i="5"/>
  <c r="I5" i="5"/>
  <c r="D5" i="5"/>
  <c r="E5" i="5"/>
  <c r="E16" i="3" l="1"/>
  <c r="E15" i="3"/>
  <c r="E14" i="3"/>
  <c r="E13" i="3"/>
  <c r="E12" i="3"/>
  <c r="E11" i="3"/>
  <c r="D4" i="3"/>
  <c r="E17" i="3" l="1"/>
  <c r="E18" i="3" l="1"/>
  <c r="E19" i="3" s="1"/>
  <c r="A7" i="3" s="1"/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</calcChain>
</file>

<file path=xl/sharedStrings.xml><?xml version="1.0" encoding="utf-8"?>
<sst xmlns="http://schemas.openxmlformats.org/spreadsheetml/2006/main" count="396" uniqueCount="169">
  <si>
    <t>NO</t>
    <phoneticPr fontId="1"/>
  </si>
  <si>
    <t>氏名</t>
    <rPh sb="0" eb="2">
      <t>シメイ</t>
    </rPh>
    <phoneticPr fontId="1"/>
  </si>
  <si>
    <t>連名</t>
    <rPh sb="0" eb="2">
      <t>レンメイ</t>
    </rPh>
    <phoneticPr fontId="1"/>
  </si>
  <si>
    <t>郵便番号</t>
    <rPh sb="0" eb="4">
      <t>ユウビンバンゴウ</t>
    </rPh>
    <phoneticPr fontId="1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</si>
  <si>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</si>
  <si>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</si>
  <si>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会社名</t>
    <rPh sb="0" eb="2">
      <t>カイシャ</t>
    </rPh>
    <rPh sb="2" eb="3">
      <t>メイ</t>
    </rPh>
    <phoneticPr fontId="1"/>
  </si>
  <si>
    <t>関係</t>
    <rPh sb="0" eb="2">
      <t>カンケイ</t>
    </rPh>
    <phoneticPr fontId="1"/>
  </si>
  <si>
    <t>本田　豊</t>
    <rPh sb="0" eb="2">
      <t>ホンダ</t>
    </rPh>
    <rPh sb="3" eb="4">
      <t>ユタカ</t>
    </rPh>
    <phoneticPr fontId="1"/>
  </si>
  <si>
    <t>由美</t>
    <rPh sb="0" eb="2">
      <t>ユミ</t>
    </rPh>
    <phoneticPr fontId="1"/>
  </si>
  <si>
    <t>333-0866</t>
    <phoneticPr fontId="1"/>
  </si>
  <si>
    <t>埼玉県川口市芝x-x-x</t>
    <rPh sb="0" eb="7">
      <t>３３３－０８６６</t>
    </rPh>
    <phoneticPr fontId="1"/>
  </si>
  <si>
    <t>コーポ○○101</t>
    <phoneticPr fontId="1"/>
  </si>
  <si>
    <t>親戚</t>
  </si>
  <si>
    <t>河合　和美</t>
    <rPh sb="0" eb="2">
      <t>カワイ</t>
    </rPh>
    <rPh sb="3" eb="5">
      <t>カズミ</t>
    </rPh>
    <phoneticPr fontId="1"/>
  </si>
  <si>
    <t>113-0021</t>
    <phoneticPr fontId="1"/>
  </si>
  <si>
    <t>友人</t>
  </si>
  <si>
    <t>長嶋　健一</t>
    <rPh sb="0" eb="2">
      <t>ナガシマ</t>
    </rPh>
    <rPh sb="3" eb="5">
      <t>ケンイチ</t>
    </rPh>
    <phoneticPr fontId="1"/>
  </si>
  <si>
    <t>105-0001</t>
    <phoneticPr fontId="1"/>
  </si>
  <si>
    <t>東京都港区虎ノ門x-x-x</t>
    <rPh sb="0" eb="8">
      <t>１０５－０００１</t>
    </rPh>
    <phoneticPr fontId="1"/>
  </si>
  <si>
    <t>東京都文京区本駒込x-x-x</t>
    <rPh sb="0" eb="9">
      <t>１１３－００２１</t>
    </rPh>
    <phoneticPr fontId="1"/>
  </si>
  <si>
    <t>〇〇ビル2F</t>
  </si>
  <si>
    <t>〇〇ビル2F</t>
    <phoneticPr fontId="1"/>
  </si>
  <si>
    <t>仕事</t>
  </si>
  <si>
    <t>金田　正樹</t>
    <rPh sb="0" eb="2">
      <t>カネダ</t>
    </rPh>
    <rPh sb="3" eb="5">
      <t>マサキ</t>
    </rPh>
    <phoneticPr fontId="1"/>
  </si>
  <si>
    <t>綾子</t>
    <rPh sb="0" eb="2">
      <t>アヤコ</t>
    </rPh>
    <phoneticPr fontId="1"/>
  </si>
  <si>
    <t>226-0005</t>
    <phoneticPr fontId="1"/>
  </si>
  <si>
    <t>神奈川県横浜市緑区竹山x-x-x</t>
    <rPh sb="0" eb="11">
      <t>２２６－０００５</t>
    </rPh>
    <phoneticPr fontId="1"/>
  </si>
  <si>
    <t>瀬川　紀子</t>
    <rPh sb="0" eb="2">
      <t>セガワ</t>
    </rPh>
    <rPh sb="3" eb="5">
      <t>ノリコ</t>
    </rPh>
    <phoneticPr fontId="1"/>
  </si>
  <si>
    <t>714-0081</t>
    <phoneticPr fontId="1"/>
  </si>
  <si>
    <t>岡山県笠岡市笠岡x-x-x</t>
    <rPh sb="0" eb="8">
      <t>７１４－００８１</t>
    </rPh>
    <phoneticPr fontId="1"/>
  </si>
  <si>
    <t>田中　優香</t>
    <rPh sb="0" eb="2">
      <t>タナカ</t>
    </rPh>
    <rPh sb="3" eb="5">
      <t>ユウカ</t>
    </rPh>
    <phoneticPr fontId="1"/>
  </si>
  <si>
    <t>小林　勝久</t>
    <rPh sb="0" eb="2">
      <t>コバヤシ</t>
    </rPh>
    <rPh sb="3" eb="5">
      <t>カツヒサ</t>
    </rPh>
    <phoneticPr fontId="1"/>
  </si>
  <si>
    <t>里美</t>
    <rPh sb="0" eb="2">
      <t>サトミ</t>
    </rPh>
    <phoneticPr fontId="1"/>
  </si>
  <si>
    <t>720-2418</t>
    <phoneticPr fontId="1"/>
  </si>
  <si>
    <t>広島県福山市加茂町中野x-x-x</t>
    <rPh sb="0" eb="11">
      <t>７２０－２４１８</t>
    </rPh>
    <phoneticPr fontId="1"/>
  </si>
  <si>
    <t>新藤　啓介</t>
    <rPh sb="0" eb="2">
      <t>シンドウ</t>
    </rPh>
    <rPh sb="3" eb="5">
      <t>ケイスケ</t>
    </rPh>
    <phoneticPr fontId="1"/>
  </si>
  <si>
    <t>小島　佳代子</t>
    <rPh sb="0" eb="2">
      <t>コジマ</t>
    </rPh>
    <rPh sb="3" eb="6">
      <t>カヨコ</t>
    </rPh>
    <phoneticPr fontId="1"/>
  </si>
  <si>
    <t>272-0102</t>
    <phoneticPr fontId="1"/>
  </si>
  <si>
    <t>千葉県市川市下新宿x-x-x</t>
    <rPh sb="0" eb="9">
      <t>２７２－０１０２</t>
    </rPh>
    <phoneticPr fontId="1"/>
  </si>
  <si>
    <t>市川　洋子</t>
    <rPh sb="0" eb="2">
      <t>イチカワ</t>
    </rPh>
    <rPh sb="3" eb="5">
      <t>ヨウコ</t>
    </rPh>
    <phoneticPr fontId="1"/>
  </si>
  <si>
    <t>168-0071</t>
    <phoneticPr fontId="1"/>
  </si>
  <si>
    <t>東京都杉並区高井戸西x-x-x</t>
    <rPh sb="0" eb="10">
      <t>１６８－００７１</t>
    </rPh>
    <phoneticPr fontId="1"/>
  </si>
  <si>
    <t>三上　光夫</t>
    <rPh sb="0" eb="2">
      <t>ミカミ</t>
    </rPh>
    <rPh sb="3" eb="5">
      <t>ミツオ</t>
    </rPh>
    <phoneticPr fontId="1"/>
  </si>
  <si>
    <t>160-0004</t>
    <phoneticPr fontId="1"/>
  </si>
  <si>
    <t>東京都新宿区四谷x-x-x</t>
    <rPh sb="0" eb="8">
      <t>１６０－０００４</t>
    </rPh>
    <phoneticPr fontId="1"/>
  </si>
  <si>
    <t>菊岡　美樹</t>
    <rPh sb="0" eb="2">
      <t>キクオカ</t>
    </rPh>
    <rPh sb="3" eb="5">
      <t>ミキ</t>
    </rPh>
    <phoneticPr fontId="1"/>
  </si>
  <si>
    <t>426-0015</t>
    <phoneticPr fontId="1"/>
  </si>
  <si>
    <t>静岡県藤枝市五十海x-x-x</t>
    <rPh sb="0" eb="9">
      <t>４２６－００１５</t>
    </rPh>
    <phoneticPr fontId="1"/>
  </si>
  <si>
    <t>粕谷　慎吾</t>
    <rPh sb="0" eb="2">
      <t>カスヤ</t>
    </rPh>
    <rPh sb="3" eb="5">
      <t>シンゴ</t>
    </rPh>
    <phoneticPr fontId="1"/>
  </si>
  <si>
    <t>紗英</t>
    <rPh sb="0" eb="2">
      <t>サエ</t>
    </rPh>
    <phoneticPr fontId="1"/>
  </si>
  <si>
    <t>182-0021</t>
    <phoneticPr fontId="1"/>
  </si>
  <si>
    <t>東京都調布市調布ヶ丘x-x-x</t>
    <rPh sb="0" eb="10">
      <t>１８２－００２１</t>
    </rPh>
    <phoneticPr fontId="1"/>
  </si>
  <si>
    <t>〇〇ガーデン805</t>
    <phoneticPr fontId="1"/>
  </si>
  <si>
    <t>小林　由紀恵</t>
    <rPh sb="0" eb="2">
      <t>コバヤシ</t>
    </rPh>
    <rPh sb="3" eb="6">
      <t>ユキエ</t>
    </rPh>
    <phoneticPr fontId="1"/>
  </si>
  <si>
    <t>733-0851</t>
    <phoneticPr fontId="1"/>
  </si>
  <si>
    <t>広島県広島市西区田方x-x-x</t>
    <rPh sb="0" eb="10">
      <t>７３３－０８５１</t>
    </rPh>
    <phoneticPr fontId="1"/>
  </si>
  <si>
    <t>親戚</t>
    <phoneticPr fontId="1"/>
  </si>
  <si>
    <t>田中　和正</t>
    <rPh sb="0" eb="2">
      <t>タナカ</t>
    </rPh>
    <rPh sb="3" eb="5">
      <t>カズマサ</t>
    </rPh>
    <phoneticPr fontId="1"/>
  </si>
  <si>
    <t>336-0021</t>
    <phoneticPr fontId="1"/>
  </si>
  <si>
    <t>埼玉県さいたま市南区別所x-x-x</t>
    <rPh sb="0" eb="12">
      <t>３３６－００２１</t>
    </rPh>
    <phoneticPr fontId="1"/>
  </si>
  <si>
    <t>(株)○×スポーツ</t>
    <rPh sb="1" eb="2">
      <t>カブ</t>
    </rPh>
    <phoneticPr fontId="1"/>
  </si>
  <si>
    <t>○×建設(株)</t>
    <rPh sb="2" eb="4">
      <t>ケンセツ</t>
    </rPh>
    <rPh sb="5" eb="6">
      <t>カブ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</si>
  <si>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</si>
  <si>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株式会社 XYZアシスタント 様</t>
    <phoneticPr fontId="1"/>
  </si>
  <si>
    <t>請求番号：</t>
    <rPh sb="0" eb="2">
      <t>セイキュウ</t>
    </rPh>
    <rPh sb="2" eb="4">
      <t>バンゴウ</t>
    </rPh>
    <phoneticPr fontId="1"/>
  </si>
  <si>
    <t>下記のとおり、ご請求申し上げます。</t>
    <rPh sb="0" eb="2">
      <t>カキ</t>
    </rPh>
    <rPh sb="8" eb="10">
      <t>セイキュウ</t>
    </rPh>
    <rPh sb="10" eb="11">
      <t>モウ</t>
    </rPh>
    <rPh sb="12" eb="13">
      <t>ア</t>
    </rPh>
    <phoneticPr fontId="1"/>
  </si>
  <si>
    <t>〒110-0000</t>
    <phoneticPr fontId="1"/>
  </si>
  <si>
    <t>東京都台東区上野x-xx-x</t>
    <rPh sb="0" eb="3">
      <t>トウキョウト</t>
    </rPh>
    <rPh sb="3" eb="5">
      <t>タイトウ</t>
    </rPh>
    <rPh sb="5" eb="6">
      <t>ク</t>
    </rPh>
    <rPh sb="6" eb="8">
      <t>ウエノ</t>
    </rPh>
    <phoneticPr fontId="1"/>
  </si>
  <si>
    <t>株式会社 ○×什器販売</t>
    <rPh sb="0" eb="4">
      <t>カブシキガイシャ</t>
    </rPh>
    <rPh sb="7" eb="9">
      <t>ジュウキ</t>
    </rPh>
    <rPh sb="9" eb="11">
      <t>ハンバイ</t>
    </rPh>
    <phoneticPr fontId="1"/>
  </si>
  <si>
    <t>注文番号</t>
    <rPh sb="0" eb="2">
      <t>チュウモン</t>
    </rPh>
    <rPh sb="2" eb="4">
      <t>バンゴウ</t>
    </rPh>
    <phoneticPr fontId="1"/>
  </si>
  <si>
    <t>商品名</t>
    <rPh sb="0" eb="3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</si>
  <si>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</si>
  <si>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</si>
  <si>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</si>
  <si>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</si>
  <si>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【振込先】</t>
    <rPh sb="1" eb="4">
      <t>フリコミサキ</t>
    </rPh>
    <phoneticPr fontId="1"/>
  </si>
  <si>
    <t>○○銀行　上野支店</t>
    <rPh sb="2" eb="4">
      <t>ギンコウ</t>
    </rPh>
    <rPh sb="5" eb="7">
      <t>ウエノ</t>
    </rPh>
    <rPh sb="7" eb="9">
      <t>シテン</t>
    </rPh>
    <phoneticPr fontId="1"/>
  </si>
  <si>
    <t>消費税額</t>
    <rPh sb="0" eb="3">
      <t>ショウヒゼイ</t>
    </rPh>
    <rPh sb="3" eb="4">
      <t>ガク</t>
    </rPh>
    <phoneticPr fontId="1"/>
  </si>
  <si>
    <t>普通 xxxxxxx</t>
    <rPh sb="0" eb="2">
      <t>フツウ</t>
    </rPh>
    <phoneticPr fontId="1"/>
  </si>
  <si>
    <t>税込合計金額</t>
    <rPh sb="0" eb="2">
      <t>ゼイコミ</t>
    </rPh>
    <rPh sb="2" eb="4">
      <t>ゴウケイ</t>
    </rPh>
    <rPh sb="4" eb="6">
      <t>キンガク</t>
    </rPh>
    <phoneticPr fontId="1"/>
  </si>
  <si>
    <t>2022年2月売上表</t>
    <rPh sb="4" eb="5">
      <t>ネン</t>
    </rPh>
    <rPh sb="6" eb="7">
      <t>ガツ</t>
    </rPh>
    <rPh sb="7" eb="9">
      <t>ウリアゲ</t>
    </rPh>
    <rPh sb="9" eb="10">
      <t>ヒョウ</t>
    </rPh>
    <phoneticPr fontId="1"/>
  </si>
  <si>
    <t>日付</t>
  </si>
  <si>
    <t>顧客NO</t>
    <rPh sb="0" eb="2">
      <t>コキャク</t>
    </rPh>
    <phoneticPr fontId="1"/>
  </si>
  <si>
    <t>顧客名</t>
  </si>
  <si>
    <t>商品NO</t>
    <rPh sb="0" eb="2">
      <t>ショウヒン</t>
    </rPh>
    <phoneticPr fontId="1"/>
  </si>
  <si>
    <t>商品名</t>
  </si>
  <si>
    <t>単価</t>
  </si>
  <si>
    <t>数量</t>
  </si>
  <si>
    <t>売上金額</t>
  </si>
  <si>
    <t>営業担当者</t>
  </si>
  <si>
    <t>北陸物産</t>
  </si>
  <si>
    <t>修正テープ</t>
  </si>
  <si>
    <t>川島</t>
  </si>
  <si>
    <t>青空食品</t>
  </si>
  <si>
    <t>付箋A</t>
  </si>
  <si>
    <t>瀬戸</t>
  </si>
  <si>
    <t>ASADA商事</t>
  </si>
  <si>
    <t>プリンターインク</t>
  </si>
  <si>
    <t>坂口</t>
  </si>
  <si>
    <t>熊野電気</t>
  </si>
  <si>
    <t>村松</t>
  </si>
  <si>
    <t>安藤商会</t>
  </si>
  <si>
    <t>修正液</t>
  </si>
  <si>
    <t>西田</t>
  </si>
  <si>
    <t>やまの建設</t>
  </si>
  <si>
    <t>PCクリーナー</t>
  </si>
  <si>
    <t>長崎食品</t>
  </si>
  <si>
    <t>A4用紙</t>
  </si>
  <si>
    <t>CBA電気</t>
  </si>
  <si>
    <t>蛍光ペン</t>
  </si>
  <si>
    <t>天川物産</t>
  </si>
  <si>
    <t>B5用紙</t>
  </si>
  <si>
    <t>斉藤</t>
  </si>
  <si>
    <t>クリアファイル</t>
  </si>
  <si>
    <t>渥美食品</t>
  </si>
  <si>
    <t>付箋C</t>
  </si>
  <si>
    <t>ホワイトマーカー</t>
  </si>
  <si>
    <t>白山建設</t>
  </si>
  <si>
    <t>DVD</t>
  </si>
  <si>
    <t>斎藤</t>
  </si>
  <si>
    <t>バインダー</t>
  </si>
  <si>
    <t>FAX用紙</t>
  </si>
  <si>
    <t>河野</t>
  </si>
  <si>
    <t>能登薬品</t>
  </si>
  <si>
    <t>B4用紙</t>
  </si>
  <si>
    <t>USBメモリ</t>
  </si>
  <si>
    <t>MAKINO電気</t>
  </si>
  <si>
    <t>A5用紙</t>
  </si>
  <si>
    <t>日単位のスケジュール</t>
    <phoneticPr fontId="17"/>
  </si>
  <si>
    <t xml:space="preserve">週番号 </t>
  </si>
  <si>
    <t xml:space="preserve">スケジュール利用者: </t>
  </si>
  <si>
    <t>秀樹</t>
  </si>
  <si>
    <t>時刻</t>
  </si>
  <si>
    <t>月曜日</t>
  </si>
  <si>
    <t>火曜日</t>
  </si>
  <si>
    <t>水曜日</t>
  </si>
  <si>
    <t>木曜日</t>
  </si>
  <si>
    <t>金曜日</t>
    <phoneticPr fontId="17"/>
  </si>
  <si>
    <t>土曜日</t>
    <phoneticPr fontId="17"/>
  </si>
  <si>
    <t>日曜日</t>
    <phoneticPr fontId="17"/>
  </si>
  <si>
    <t>ＥＸＣＥＬ基礎</t>
    <rPh sb="5" eb="7">
      <t>キソ</t>
    </rPh>
    <phoneticPr fontId="17"/>
  </si>
  <si>
    <t>データ入力</t>
  </si>
  <si>
    <t>日付と時刻</t>
  </si>
  <si>
    <t>名前</t>
    <phoneticPr fontId="17"/>
  </si>
  <si>
    <t>予定</t>
    <phoneticPr fontId="17"/>
  </si>
  <si>
    <t>友子</t>
  </si>
  <si>
    <t>病院の予約</t>
  </si>
  <si>
    <t>薬を飲む</t>
  </si>
  <si>
    <t>真理子と夕食</t>
  </si>
  <si>
    <t>家族と映画鑑賞</t>
  </si>
  <si>
    <t>別荘に出発</t>
  </si>
  <si>
    <t>商店街のパレード</t>
  </si>
  <si>
    <t>花火大会</t>
  </si>
  <si>
    <t>家族とのバーベキュー</t>
  </si>
  <si>
    <t>コミュニティ主催の遠足</t>
  </si>
  <si>
    <t>帰宅</t>
  </si>
  <si>
    <t>ピアノ レッスン</t>
  </si>
  <si>
    <t>新製品売上数集計</t>
    <rPh sb="0" eb="3">
      <t>シンセイヒン</t>
    </rPh>
    <rPh sb="3" eb="5">
      <t>ウリアゲ</t>
    </rPh>
    <rPh sb="5" eb="6">
      <t>スウ</t>
    </rPh>
    <rPh sb="6" eb="8">
      <t>シュウケイ</t>
    </rPh>
    <phoneticPr fontId="1"/>
  </si>
  <si>
    <t>地区</t>
    <rPh sb="0" eb="2">
      <t>チク</t>
    </rPh>
    <phoneticPr fontId="1"/>
  </si>
  <si>
    <t>4月</t>
    <rPh sb="1" eb="2">
      <t>ガツ</t>
    </rPh>
    <phoneticPr fontId="1"/>
  </si>
  <si>
    <t>5月</t>
    <phoneticPr fontId="1"/>
  </si>
  <si>
    <t>6月</t>
    <phoneticPr fontId="1"/>
  </si>
  <si>
    <t>合計</t>
    <rPh sb="0" eb="2">
      <t>ゴウケイ</t>
    </rPh>
    <phoneticPr fontId="1"/>
  </si>
  <si>
    <t>東京</t>
    <rPh sb="0" eb="2">
      <t>トウキョウ</t>
    </rPh>
    <phoneticPr fontId="1"/>
  </si>
  <si>
    <t>名古屋</t>
    <rPh sb="0" eb="3">
      <t>ナゴヤ</t>
    </rPh>
    <phoneticPr fontId="1"/>
  </si>
  <si>
    <t>大阪</t>
    <rPh sb="0" eb="2">
      <t>オオサカ</t>
    </rPh>
    <phoneticPr fontId="1"/>
  </si>
  <si>
    <t>福岡</t>
    <rPh sb="0" eb="2">
      <t>フクオカ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</si>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</sst>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[$-411]ggge&quot;年&quot;m&quot;月&quot;d&quot;日&quot;;@"/>
    <numFmt numFmtId="177" formatCode="#,##0&quot;円&quot;"/>
    <numFmt numFmtId="178" formatCode="h:mm;@"/>
    <numFmt numFmtId="179" formatCode="m/d/yyyy\ h:mm\ AM/PM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3"/>
      <name val="Meiryo UI"/>
      <family val="3"/>
      <charset val="128"/>
    </font>
    <font>
      <sz val="10"/>
      <color theme="1"/>
      <name val="Meiryo UI"/>
      <family val="3"/>
      <charset val="128"/>
    </font>
    <font>
      <sz val="28"/>
      <color theme="3" tint="9.9917600024414813E-2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theme="3" tint="9.9917600024414813E-2"/>
      <name val="Meiryo UI"/>
      <family val="3"/>
      <charset val="128"/>
    </font>
    <font>
      <sz val="10"/>
      <color theme="0"/>
      <name val="Meiryo UI"/>
      <family val="3"/>
      <charset val="128"/>
    </font>
    <font>
      <sz val="13"/>
      <color theme="3" tint="9.9917600024414813E-2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b/>
      <sz val="8"/>
      <color theme="3" tint="9.9978637043366805E-2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color theme="7"/>
      <name val="Meiryo UI"/>
      <family val="3"/>
      <charset val="128"/>
    </font>
    <font>
      <sz val="14"/>
      <color theme="6"/>
      <name val="Meiryo UI"/>
      <family val="3"/>
      <charset val="128"/>
    </font>
    <font>
      <sz val="14"/>
      <color theme="9"/>
      <name val="Meiryo UI"/>
      <family val="3"/>
      <charset val="128"/>
    </font>
    <font>
      <sz val="14"/>
      <color theme="8"/>
      <name val="Meiryo UI"/>
      <family val="3"/>
      <charset val="128"/>
    </font>
    <font>
      <sz val="14"/>
      <color theme="5" tint="-0.499984740745262"/>
      <name val="Meiryo UI"/>
      <family val="3"/>
      <charset val="128"/>
    </font>
    <font>
      <b/>
      <sz val="9"/>
      <color theme="3" tint="9.9978637043366805E-2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3" tint="9.9978637043366805E-2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4" tint="-0.49998474074526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0" fillId="3" borderId="4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0" fontId="0" fillId="0" borderId="4" xfId="0" applyBorder="1" applyProtection="1">
      <alignment vertical="center"/>
      <protection locked="0"/>
    </xf>
    <xf numFmtId="9" fontId="0" fillId="0" borderId="4" xfId="0" applyNumberFormat="1" applyBorder="1" applyAlignment="1">
      <alignment horizontal="center" vertical="center"/>
    </xf>
    <xf numFmtId="38" fontId="11" fillId="0" borderId="4" xfId="1" applyFont="1" applyBorder="1">
      <alignment vertical="center"/>
    </xf>
    <xf numFmtId="0" fontId="12" fillId="0" borderId="0" xfId="0" applyFo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14" fontId="12" fillId="5" borderId="5" xfId="0" applyNumberFormat="1" applyFont="1" applyFill="1" applyBorder="1">
      <alignment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6" xfId="0" applyFont="1" applyFill="1" applyBorder="1">
      <alignment vertical="center"/>
    </xf>
    <xf numFmtId="37" fontId="12" fillId="5" borderId="6" xfId="0" applyNumberFormat="1" applyFont="1" applyFill="1" applyBorder="1">
      <alignment vertical="center"/>
    </xf>
    <xf numFmtId="0" fontId="12" fillId="5" borderId="7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4" fontId="12" fillId="0" borderId="5" xfId="0" applyNumberFormat="1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37" fontId="12" fillId="0" borderId="6" xfId="0" applyNumberFormat="1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14" fontId="12" fillId="5" borderId="8" xfId="0" applyNumberFormat="1" applyFont="1" applyFill="1" applyBorder="1">
      <alignment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9" xfId="0" applyFont="1" applyFill="1" applyBorder="1">
      <alignment vertical="center"/>
    </xf>
    <xf numFmtId="37" fontId="12" fillId="5" borderId="9" xfId="0" applyNumberFormat="1" applyFont="1" applyFill="1" applyBorder="1">
      <alignment vertical="center"/>
    </xf>
    <xf numFmtId="0" fontId="12" fillId="5" borderId="10" xfId="0" applyFont="1" applyFill="1" applyBorder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/>
    <xf numFmtId="0" fontId="18" fillId="0" borderId="11" xfId="4" applyFont="1" applyBorder="1" applyAlignment="1">
      <alignment horizontal="left" indent="1"/>
    </xf>
    <xf numFmtId="0" fontId="19" fillId="0" borderId="0" xfId="0" applyFont="1" applyAlignment="1"/>
    <xf numFmtId="14" fontId="20" fillId="0" borderId="1" xfId="3" applyNumberFormat="1" applyFont="1" applyAlignment="1">
      <alignment horizontal="left" vertical="top" indent="1"/>
    </xf>
    <xf numFmtId="0" fontId="20" fillId="0" borderId="1" xfId="3" applyFont="1" applyAlignment="1" applyProtection="1">
      <alignment horizontal="left" vertical="top" indent="1"/>
      <protection locked="0"/>
    </xf>
    <xf numFmtId="0" fontId="21" fillId="0" borderId="0" xfId="0" applyFont="1" applyAlignment="1"/>
    <xf numFmtId="0" fontId="22" fillId="0" borderId="0" xfId="0" applyFont="1" applyAlignment="1">
      <alignment horizontal="right"/>
    </xf>
    <xf numFmtId="14" fontId="23" fillId="0" borderId="0" xfId="0" applyNumberFormat="1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24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  <xf numFmtId="0" fontId="27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29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178" fontId="31" fillId="0" borderId="0" xfId="0" applyNumberFormat="1" applyFont="1" applyAlignment="1">
      <alignment horizontal="left" vertical="center" indent="1"/>
    </xf>
    <xf numFmtId="0" fontId="32" fillId="0" borderId="0" xfId="0" applyFont="1" applyAlignment="1">
      <alignment horizontal="left" vertical="center" wrapText="1" indent="1"/>
    </xf>
    <xf numFmtId="0" fontId="16" fillId="0" borderId="0" xfId="2" applyFont="1" applyAlignment="1"/>
    <xf numFmtId="179" fontId="31" fillId="0" borderId="0" xfId="0" applyNumberFormat="1" applyFont="1" applyAlignment="1">
      <alignment horizontal="left" vertical="center" indent="1"/>
    </xf>
    <xf numFmtId="0" fontId="33" fillId="0" borderId="0" xfId="0" applyFont="1" applyAlignment="1">
      <alignment horizontal="left" vertical="center" wrapText="1" indent="1"/>
    </xf>
    <xf numFmtId="0" fontId="33" fillId="0" borderId="0" xfId="0" applyFont="1" applyAlignment="1">
      <alignment horizontal="left" vertical="center" indent="1"/>
    </xf>
    <xf numFmtId="0" fontId="35" fillId="6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Border="1">
      <alignment vertical="center"/>
    </xf>
    <xf numFmtId="0" fontId="35" fillId="7" borderId="12" xfId="0" applyFont="1" applyFill="1" applyBorder="1" applyAlignment="1">
      <alignment horizontal="center" vertical="center"/>
    </xf>
    <xf numFmtId="38" fontId="35" fillId="7" borderId="12" xfId="1" applyFont="1" applyFill="1" applyBorder="1">
      <alignment vertical="center"/>
    </xf>
    <xf numFmtId="0" fontId="3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176" fontId="0" fillId="0" borderId="3" xfId="0" applyNumberFormat="1" applyBorder="1">
      <alignment vertical="center"/>
    </xf>
    <xf numFmtId="177" fontId="9" fillId="3" borderId="0" xfId="0" applyNumberFormat="1" applyFont="1" applyFill="1" applyAlignment="1">
      <alignment horizontal="center" vertical="center"/>
    </xf>
    <xf numFmtId="0" fontId="16" fillId="0" borderId="0" xfId="2" applyFont="1" applyAlignment="1">
      <alignment horizontal="left"/>
    </xf>
    <xf numFmtId="0" fontId="34" fillId="0" borderId="0" xfId="0" applyFont="1" applyAlignment="1">
      <alignment horizontal="center" vertical="center"/>
    </xf>
  </cellXfs>
  <cellStyles count="5">
    <cellStyle name="タイトル" xfId="2" builtinId="15"/>
    <cellStyle name="桁区切り" xfId="1" builtinId="6"/>
    <cellStyle name="見出し 1" xfId="3" builtinId="16"/>
    <cellStyle name="見出し 4" xfId="4" builtinId="19"/>
    <cellStyle name="標準" xfId="0" builtinId="0"/>
  </cellStyles>
  <dxfs count="42">
    <dxf>
      <font>
        <b/>
        <i val="0"/>
        <color theme="5" tint="-0.499984740745262"/>
      </font>
      <fill>
        <patternFill>
          <bgColor theme="5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5" tint="-0.499984740745262"/>
        </top>
        <bottom style="thin">
          <color theme="5" tint="-0.499984740745262"/>
        </bottom>
      </border>
    </dxf>
    <dxf>
      <font>
        <b/>
        <i val="0"/>
        <color theme="8"/>
      </font>
      <fill>
        <patternFill>
          <bgColor theme="8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8"/>
        </top>
        <bottom style="thin">
          <color theme="8"/>
        </bottom>
        <vertical/>
        <horizontal/>
      </border>
    </dxf>
    <dxf>
      <font>
        <b/>
        <i val="0"/>
        <color theme="9"/>
      </font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9"/>
        </top>
        <bottom style="thin">
          <color theme="9"/>
        </bottom>
        <vertical/>
        <horizontal/>
      </border>
    </dxf>
    <dxf>
      <font>
        <b/>
        <i val="0"/>
        <color theme="6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6"/>
        </top>
        <bottom style="thin">
          <color theme="6"/>
        </bottom>
        <vertical/>
        <horizontal/>
      </border>
    </dxf>
    <dxf>
      <font>
        <b/>
        <i val="0"/>
        <color theme="7"/>
      </font>
      <fill>
        <patternFill>
          <bgColor theme="7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5"/>
      </font>
      <fill>
        <patternFill>
          <bgColor theme="5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4"/>
      </font>
      <fill>
        <patternFill>
          <bgColor theme="4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9"/>
        <color theme="3" tint="9.9978637043366805E-2"/>
        <name val="Meiryo UI"/>
        <scheme val="none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3" tint="9.9978637043366805E-2"/>
        <name val="Meiryo UI"/>
        <scheme val="none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3" tint="9.9978637043366805E-2"/>
        <name val="Meiryo UI"/>
        <scheme val="none"/>
      </font>
      <numFmt numFmtId="179" formatCode="m/d/yyyy\ h:mm\ AM/PM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3" tint="9.9978637043366805E-2"/>
        <name val="Meiryo UI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Meiryo UI"/>
        <scheme val="none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0" formatCode="General"/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 tint="9.9978637043366805E-2"/>
        <name val="Meiryo UI"/>
        <scheme val="none"/>
      </font>
      <numFmt numFmtId="178" formatCode="h:mm;@"/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eiryo U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2"/>
        </patternFill>
      </fill>
      <border>
        <horizontal/>
      </border>
    </dxf>
    <dxf>
      <font>
        <b/>
        <i val="0"/>
        <color theme="3" tint="9.9948118533890809E-2"/>
      </font>
      <border>
        <horizontal/>
      </border>
    </dxf>
    <dxf>
      <font>
        <b val="0"/>
        <i val="0"/>
        <color theme="3" tint="9.9917600024414813E-2"/>
      </font>
      <border diagonalUp="0" diagonalDown="0">
        <left/>
        <right/>
        <top/>
        <bottom/>
        <vertical/>
        <horizontal/>
      </border>
    </dxf>
    <dxf>
      <font>
        <b/>
        <i val="0"/>
        <color theme="3" tint="9.9948118533890809E-2"/>
      </font>
      <border>
        <top style="thick">
          <color theme="0"/>
        </top>
        <bottom style="thick">
          <color theme="0"/>
        </bottom>
        <vertical style="thick">
          <color theme="0"/>
        </vertic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2"/>
        </patternFill>
      </fill>
      <border>
        <horizontal/>
      </border>
    </dxf>
    <dxf>
      <font>
        <b/>
        <i val="0"/>
        <color theme="3" tint="9.9948118533890809E-2"/>
      </font>
      <border>
        <horizontal/>
      </border>
    </dxf>
    <dxf>
      <font>
        <b val="0"/>
        <i val="0"/>
        <color theme="3" tint="9.9917600024414813E-2"/>
      </font>
      <border diagonalUp="0" diagonalDown="0">
        <left/>
        <right/>
        <top/>
        <bottom/>
        <vertical/>
        <horizontal/>
      </border>
    </dxf>
    <dxf>
      <font>
        <b/>
        <i val="0"/>
        <color theme="3" tint="9.9948118533890809E-2"/>
      </font>
      <border>
        <top style="thick">
          <color theme="0"/>
        </top>
        <bottom style="thick">
          <color theme="0"/>
        </bottom>
        <vertical style="thick">
          <color theme="0"/>
        </vertical>
      </border>
    </dxf>
  </dxfs>
  <tableStyles count="2" defaultTableStyle="TableStyleMedium2" defaultPivotStyle="PivotStyleLight16">
    <tableStyle name="Daily Schedule" pivot="0" count="5" xr9:uid="{00000000-0011-0000-FFFF-FFFF00000000}">
      <tableStyleElement type="wholeTable" dxfId="41"/>
      <tableStyleElement type="headerRow" dxfId="40"/>
      <tableStyleElement type="firstColumn" dxfId="39"/>
      <tableStyleElement type="firstRowStripe" dxfId="38"/>
      <tableStyleElement type="firstColumnStripe" dxfId="37"/>
    </tableStyle>
    <tableStyle name="Daily Schedule 2" pivot="0" count="5" xr9:uid="{00000000-0011-0000-FFFF-FFFF01000000}">
      <tableStyleElement type="wholeTable" dxfId="36"/>
      <tableStyleElement type="headerRow" dxfId="35"/>
      <tableStyleElement type="firstColumn" dxfId="34"/>
      <tableStyleElement type="firstRowStripe" dxfId="33"/>
      <tableStyleElement type="firstColumnStripe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新製品売上数</a:t>
            </a:r>
          </a:p>
        </c:rich>
      </c:tx>
      <c:layout>
        <c:manualLayout>
          <c:xMode val="edge"/>
          <c:yMode val="edge"/>
          <c:x val="0.3539374453193351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グラフ!$A$3</c:f>
              <c:strCache>
                <c:ptCount val="1"/>
                <c:pt idx="0">
                  <c:v>東京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グラフ!$B$2:$E$2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合計</c:v>
                </c:pt>
              </c:strCache>
            </c:strRef>
          </c:cat>
          <c:val>
            <c:numRef>
              <c:f>グラフ!$B$3:$E$3</c:f>
              <c:numCache>
                <c:formatCode>#,##0_);[Red]\(#,##0\)</c:formatCode>
                <c:ptCount val="4"/>
                <c:pt idx="0">
                  <c:v>240</c:v>
                </c:pt>
                <c:pt idx="1">
                  <c:v>300</c:v>
                </c:pt>
                <c:pt idx="2">
                  <c:v>200</c:v>
                </c:pt>
                <c:pt idx="3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1-4784-A43E-5444FE08B1FB}"/>
            </c:ext>
          </c:extLst>
        </c:ser>
        <c:ser>
          <c:idx val="1"/>
          <c:order val="1"/>
          <c:tx>
            <c:strRef>
              <c:f>グラフ!$A$4</c:f>
              <c:strCache>
                <c:ptCount val="1"/>
                <c:pt idx="0">
                  <c:v>名古屋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グラフ!$B$2:$E$2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合計</c:v>
                </c:pt>
              </c:strCache>
            </c:strRef>
          </c:cat>
          <c:val>
            <c:numRef>
              <c:f>グラフ!$B$4:$E$4</c:f>
              <c:numCache>
                <c:formatCode>#,##0_);[Red]\(#,##0\)</c:formatCode>
                <c:ptCount val="4"/>
                <c:pt idx="0">
                  <c:v>186</c:v>
                </c:pt>
                <c:pt idx="1">
                  <c:v>196</c:v>
                </c:pt>
                <c:pt idx="2">
                  <c:v>176</c:v>
                </c:pt>
                <c:pt idx="3">
                  <c:v>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1-4784-A43E-5444FE08B1FB}"/>
            </c:ext>
          </c:extLst>
        </c:ser>
        <c:ser>
          <c:idx val="2"/>
          <c:order val="2"/>
          <c:tx>
            <c:strRef>
              <c:f>グラフ!$A$5</c:f>
              <c:strCache>
                <c:ptCount val="1"/>
                <c:pt idx="0">
                  <c:v>大阪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グラフ!$B$2:$E$2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合計</c:v>
                </c:pt>
              </c:strCache>
            </c:strRef>
          </c:cat>
          <c:val>
            <c:numRef>
              <c:f>グラフ!$B$5:$E$5</c:f>
              <c:numCache>
                <c:formatCode>#,##0_);[Red]\(#,##0\)</c:formatCode>
                <c:ptCount val="4"/>
                <c:pt idx="0">
                  <c:v>176</c:v>
                </c:pt>
                <c:pt idx="1">
                  <c:v>400</c:v>
                </c:pt>
                <c:pt idx="2">
                  <c:v>280</c:v>
                </c:pt>
                <c:pt idx="3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1-4784-A43E-5444FE08B1FB}"/>
            </c:ext>
          </c:extLst>
        </c:ser>
        <c:ser>
          <c:idx val="3"/>
          <c:order val="3"/>
          <c:tx>
            <c:strRef>
              <c:f>グラフ!$A$6</c:f>
              <c:strCache>
                <c:ptCount val="1"/>
                <c:pt idx="0">
                  <c:v>福岡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グラフ!$B$2:$E$2</c:f>
              <c:strCache>
                <c:ptCount val="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合計</c:v>
                </c:pt>
              </c:strCache>
            </c:strRef>
          </c:cat>
          <c:val>
            <c:numRef>
              <c:f>グラフ!$B$6:$E$6</c:f>
              <c:numCache>
                <c:formatCode>#,##0_);[Red]\(#,##0\)</c:formatCode>
                <c:ptCount val="4"/>
                <c:pt idx="0">
                  <c:v>200</c:v>
                </c:pt>
                <c:pt idx="1">
                  <c:v>128</c:v>
                </c:pt>
                <c:pt idx="2">
                  <c:v>140</c:v>
                </c:pt>
                <c:pt idx="3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61-4784-A43E-5444FE08B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004416"/>
        <c:axId val="233018496"/>
        <c:axId val="232335552"/>
      </c:bar3DChart>
      <c:catAx>
        <c:axId val="23300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018496"/>
        <c:crosses val="autoZero"/>
        <c:auto val="1"/>
        <c:lblAlgn val="ctr"/>
        <c:lblOffset val="100"/>
        <c:noMultiLvlLbl val="0"/>
      </c:catAx>
      <c:valAx>
        <c:axId val="23301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004416"/>
        <c:crosses val="autoZero"/>
        <c:crossBetween val="between"/>
      </c:valAx>
      <c:serAx>
        <c:axId val="232335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301849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12487;&#12540;&#12479;&#20837;&#21147;!A1"/><Relationship Id="rId1" Type="http://schemas.openxmlformats.org/officeDocument/2006/relationships/hyperlink" Target="#&#12487;&#12540;&#12479;&#12540;&#20837;&#21147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2473;&#12465;&#12472;&#12517;&#12540;&#12523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76201</xdr:rowOff>
    </xdr:from>
    <xdr:to>
      <xdr:col>5</xdr:col>
      <xdr:colOff>681990</xdr:colOff>
      <xdr:row>3</xdr:row>
      <xdr:rowOff>1</xdr:rowOff>
    </xdr:to>
    <xdr:grpSp>
      <xdr:nvGrpSpPr>
        <xdr:cNvPr id="2" name="スケジュール入力" descr="クリックして日毎の予定のエントリを表示または編集します。" title="スケジュール入力">
          <a:hlinkClick xmlns:r="http://schemas.openxmlformats.org/officeDocument/2006/relationships" r:id="rId1" tooltip="Click to view or edit daily schedule entries"/>
          <a:extLst>
            <a:ext uri="{FF2B5EF4-FFF2-40B4-BE49-F238E27FC236}">
              <a16:creationId xmlns:a16="http://schemas.microsoft.com/office/drawing/2014/main" id="{4CE5673D-5C24-475B-91BA-07BEDE31FB27}"/>
            </a:ext>
          </a:extLst>
        </xdr:cNvPr>
        <xdr:cNvGrpSpPr/>
      </xdr:nvGrpSpPr>
      <xdr:grpSpPr>
        <a:xfrm>
          <a:off x="5095875" y="228601"/>
          <a:ext cx="672465" cy="342900"/>
          <a:chOff x="4162426" y="209550"/>
          <a:chExt cx="1390650" cy="266700"/>
        </a:xfrm>
      </xdr:grpSpPr>
      <xdr:sp macro="" textlink="">
        <xdr:nvSpPr>
          <xdr:cNvPr id="3" name="長方形 1">
            <a:hlinkClick xmlns:r="http://schemas.openxmlformats.org/officeDocument/2006/relationships" r:id="rId2" tooltip="クリックして日毎の予定のエントリを表示または編集します。"/>
            <a:extLst>
              <a:ext uri="{FF2B5EF4-FFF2-40B4-BE49-F238E27FC236}">
                <a16:creationId xmlns:a16="http://schemas.microsoft.com/office/drawing/2014/main" id="{5B92D73F-237C-336F-F436-706128796016}"/>
              </a:ext>
            </a:extLst>
          </xdr:cNvPr>
          <xdr:cNvSpPr/>
        </xdr:nvSpPr>
        <xdr:spPr>
          <a:xfrm>
            <a:off x="4162426" y="209550"/>
            <a:ext cx="1390650" cy="266700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ja-JP" altLang="en-US" sz="1050" b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スケジュール入力</a:t>
            </a:r>
            <a:endParaRPr lang="en-US" sz="1050" b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4" name="フリーフォーム 6">
            <a:extLst>
              <a:ext uri="{FF2B5EF4-FFF2-40B4-BE49-F238E27FC236}">
                <a16:creationId xmlns:a16="http://schemas.microsoft.com/office/drawing/2014/main" id="{CBDD47A6-4F0E-237A-02B2-6C81111E06E4}"/>
              </a:ext>
            </a:extLst>
          </xdr:cNvPr>
          <xdr:cNvSpPr>
            <a:spLocks/>
          </xdr:cNvSpPr>
        </xdr:nvSpPr>
        <xdr:spPr bwMode="auto">
          <a:xfrm>
            <a:off x="5362575" y="295275"/>
            <a:ext cx="57150" cy="104775"/>
          </a:xfrm>
          <a:custGeom>
            <a:avLst/>
            <a:gdLst>
              <a:gd name="T0" fmla="*/ 478 w 1799"/>
              <a:gd name="T1" fmla="*/ 0 h 3208"/>
              <a:gd name="T2" fmla="*/ 1799 w 1799"/>
              <a:gd name="T3" fmla="*/ 1605 h 3208"/>
              <a:gd name="T4" fmla="*/ 478 w 1799"/>
              <a:gd name="T5" fmla="*/ 3208 h 3208"/>
              <a:gd name="T6" fmla="*/ 0 w 1799"/>
              <a:gd name="T7" fmla="*/ 2813 h 3208"/>
              <a:gd name="T8" fmla="*/ 995 w 1799"/>
              <a:gd name="T9" fmla="*/ 1605 h 3208"/>
              <a:gd name="T10" fmla="*/ 0 w 1799"/>
              <a:gd name="T11" fmla="*/ 396 h 3208"/>
              <a:gd name="T12" fmla="*/ 478 w 1799"/>
              <a:gd name="T13" fmla="*/ 0 h 32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99" h="3208">
                <a:moveTo>
                  <a:pt x="478" y="0"/>
                </a:moveTo>
                <a:lnTo>
                  <a:pt x="1799" y="1605"/>
                </a:lnTo>
                <a:lnTo>
                  <a:pt x="478" y="3208"/>
                </a:lnTo>
                <a:lnTo>
                  <a:pt x="0" y="2813"/>
                </a:lnTo>
                <a:lnTo>
                  <a:pt x="995" y="1605"/>
                </a:lnTo>
                <a:lnTo>
                  <a:pt x="0" y="396"/>
                </a:lnTo>
                <a:lnTo>
                  <a:pt x="478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</xdr:grpSp>
    <xdr:clientData fPrintsWithSheet="0"/>
  </xdr:twoCellAnchor>
  <xdr:twoCellAnchor>
    <xdr:from>
      <xdr:col>8</xdr:col>
      <xdr:colOff>28574</xdr:colOff>
      <xdr:row>1</xdr:row>
      <xdr:rowOff>38101</xdr:rowOff>
    </xdr:from>
    <xdr:to>
      <xdr:col>10</xdr:col>
      <xdr:colOff>161925</xdr:colOff>
      <xdr:row>3</xdr:row>
      <xdr:rowOff>228600</xdr:rowOff>
    </xdr:to>
    <xdr:sp macro="" textlink="">
      <xdr:nvSpPr>
        <xdr:cNvPr id="5" name="ヒント" descr="ヒント:特定の週間スケジュールを表示するには、日付と名前を変更します。" title="テンプレートのヒント">
          <a:extLst>
            <a:ext uri="{FF2B5EF4-FFF2-40B4-BE49-F238E27FC236}">
              <a16:creationId xmlns:a16="http://schemas.microsoft.com/office/drawing/2014/main" id="{FD190A78-0AAE-4B6B-AB9B-BC4308DD17AE}"/>
            </a:ext>
          </a:extLst>
        </xdr:cNvPr>
        <xdr:cNvSpPr/>
      </xdr:nvSpPr>
      <xdr:spPr>
        <a:xfrm>
          <a:off x="9258299" y="180976"/>
          <a:ext cx="2124076" cy="590549"/>
        </a:xfrm>
        <a:prstGeom prst="wedgeRectCallout">
          <a:avLst>
            <a:gd name="adj1" fmla="val -54802"/>
            <a:gd name="adj2" fmla="val -22685"/>
          </a:avLst>
        </a:prstGeom>
        <a:noFill/>
        <a:ln w="12700">
          <a:solidFill>
            <a:schemeClr val="tx2">
              <a:lumMod val="90000"/>
              <a:lumOff val="1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000" b="1">
              <a:solidFill>
                <a:schemeClr val="tx1">
                  <a:lumMod val="50000"/>
                  <a:lumOff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ヒント</a:t>
          </a:r>
          <a:r>
            <a:rPr lang="en-US" altLang="ja-JP" sz="1000" b="1">
              <a:solidFill>
                <a:schemeClr val="tx1">
                  <a:lumMod val="50000"/>
                  <a:lumOff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lang="ja-JP" altLang="en-US" sz="1000" b="1">
              <a:solidFill>
                <a:schemeClr val="tx1">
                  <a:lumMod val="50000"/>
                  <a:lumOff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特定の週間スケジュールを表示するには、日付と名前を変更します。</a:t>
          </a:r>
          <a:endParaRPr lang="en-US" sz="1000" b="1">
            <a:solidFill>
              <a:schemeClr val="tx1">
                <a:lumMod val="50000"/>
                <a:lumOff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200025</xdr:rowOff>
    </xdr:from>
    <xdr:to>
      <xdr:col>3</xdr:col>
      <xdr:colOff>5714</xdr:colOff>
      <xdr:row>1</xdr:row>
      <xdr:rowOff>0</xdr:rowOff>
    </xdr:to>
    <xdr:grpSp>
      <xdr:nvGrpSpPr>
        <xdr:cNvPr id="5" name="日毎の予定" descr="クリックして日毎の予定を表示" title="日毎の予定">
          <a:hlinkClick xmlns:r="http://schemas.openxmlformats.org/officeDocument/2006/relationships" r:id="rId1" tooltip="クリックして日毎の予定を表示"/>
          <a:extLst>
            <a:ext uri="{FF2B5EF4-FFF2-40B4-BE49-F238E27FC236}">
              <a16:creationId xmlns:a16="http://schemas.microsoft.com/office/drawing/2014/main" id="{E9E0D923-27FC-43A5-B358-420C35B7399B}"/>
            </a:ext>
          </a:extLst>
        </xdr:cNvPr>
        <xdr:cNvGrpSpPr/>
      </xdr:nvGrpSpPr>
      <xdr:grpSpPr>
        <a:xfrm>
          <a:off x="4324350" y="200025"/>
          <a:ext cx="5714" cy="276225"/>
          <a:chOff x="4162426" y="209549"/>
          <a:chExt cx="1390650" cy="266699"/>
        </a:xfrm>
      </xdr:grpSpPr>
      <xdr:sp macro="" textlink="">
        <xdr:nvSpPr>
          <xdr:cNvPr id="6" name="長方形 16">
            <a:extLst>
              <a:ext uri="{FF2B5EF4-FFF2-40B4-BE49-F238E27FC236}">
                <a16:creationId xmlns:a16="http://schemas.microsoft.com/office/drawing/2014/main" id="{FBC5464F-B8F8-4816-F259-9D1E43EF1E66}"/>
              </a:ext>
            </a:extLst>
          </xdr:cNvPr>
          <xdr:cNvSpPr/>
        </xdr:nvSpPr>
        <xdr:spPr>
          <a:xfrm>
            <a:off x="4162426" y="209549"/>
            <a:ext cx="1390650" cy="26669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 w="12700" cap="flat" cmpd="sng" algn="ctr">
            <a:noFill/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050" b="0" i="0" u="none" strike="noStrike" kern="0" cap="none" spc="0" normalizeH="0" baseline="0" noProof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日毎の予定</a:t>
            </a:r>
            <a:endParaRPr kumimoji="0" lang="en-US" sz="105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7" name="フリーフォーム 6">
            <a:extLst>
              <a:ext uri="{FF2B5EF4-FFF2-40B4-BE49-F238E27FC236}">
                <a16:creationId xmlns:a16="http://schemas.microsoft.com/office/drawing/2014/main" id="{BB7B24E0-1389-E2B7-BC41-143D37A626FE}"/>
              </a:ext>
            </a:extLst>
          </xdr:cNvPr>
          <xdr:cNvSpPr>
            <a:spLocks/>
          </xdr:cNvSpPr>
        </xdr:nvSpPr>
        <xdr:spPr bwMode="auto">
          <a:xfrm flipH="1">
            <a:off x="4276724" y="285750"/>
            <a:ext cx="57150" cy="104775"/>
          </a:xfrm>
          <a:custGeom>
            <a:avLst/>
            <a:gdLst>
              <a:gd name="T0" fmla="*/ 478 w 1799"/>
              <a:gd name="T1" fmla="*/ 0 h 3208"/>
              <a:gd name="T2" fmla="*/ 1799 w 1799"/>
              <a:gd name="T3" fmla="*/ 1605 h 3208"/>
              <a:gd name="T4" fmla="*/ 478 w 1799"/>
              <a:gd name="T5" fmla="*/ 3208 h 3208"/>
              <a:gd name="T6" fmla="*/ 0 w 1799"/>
              <a:gd name="T7" fmla="*/ 2813 h 3208"/>
              <a:gd name="T8" fmla="*/ 995 w 1799"/>
              <a:gd name="T9" fmla="*/ 1605 h 3208"/>
              <a:gd name="T10" fmla="*/ 0 w 1799"/>
              <a:gd name="T11" fmla="*/ 396 h 3208"/>
              <a:gd name="T12" fmla="*/ 478 w 1799"/>
              <a:gd name="T13" fmla="*/ 0 h 32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99" h="3208">
                <a:moveTo>
                  <a:pt x="478" y="0"/>
                </a:moveTo>
                <a:lnTo>
                  <a:pt x="1799" y="1605"/>
                </a:lnTo>
                <a:lnTo>
                  <a:pt x="478" y="3208"/>
                </a:lnTo>
                <a:lnTo>
                  <a:pt x="0" y="2813"/>
                </a:lnTo>
                <a:lnTo>
                  <a:pt x="995" y="1605"/>
                </a:lnTo>
                <a:lnTo>
                  <a:pt x="0" y="396"/>
                </a:lnTo>
                <a:lnTo>
                  <a:pt x="4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271462</xdr:colOff>
      <xdr:row>9</xdr:row>
      <xdr:rowOff>152400</xdr:rowOff>
    </xdr:from>
    <xdr:to>
      <xdr:col>8</xdr:col>
      <xdr:colOff>42862</xdr:colOff>
      <xdr:row>21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0956F90-E279-C8B6-E5E6-B7A8D58AF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H16" totalsRowShown="0" headerRowDxfId="31" dataDxfId="30">
  <autoFilter ref="A1:H16" xr:uid="{00000000-0009-0000-0100-000001000000}"/>
  <tableColumns count="8">
    <tableColumn id="1" xr3:uid="{00000000-0010-0000-0000-000001000000}" name="NO" dataDxfId="29">
      <calculatedColumnFormula>ROW()-1</calculatedColumnFormula>
    </tableColumn>
    <tableColumn id="2" xr3:uid="{00000000-0010-0000-0000-000002000000}" name="氏名" dataDxfId="28"/>
    <tableColumn id="3" xr3:uid="{00000000-0010-0000-0000-000003000000}" name="連名" dataDxfId="27"/>
    <tableColumn id="4" xr3:uid="{00000000-0010-0000-0000-000004000000}" name="郵便番号" dataDxfId="26"/>
    <tableColumn id="5" xr3:uid="{00000000-0010-0000-0000-000005000000}" name="住所１" dataDxfId="25"/>
    <tableColumn id="6" xr3:uid="{00000000-0010-0000-0000-000006000000}" name="住所２" dataDxfId="24"/>
    <tableColumn id="7" xr3:uid="{00000000-0010-0000-0000-000007000000}" name="会社名" dataDxfId="23"/>
    <tableColumn id="8" xr3:uid="{00000000-0010-0000-0000-000008000000}" name="関係" dataDxfId="2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Schedule" displayName="tblSchedule" ref="B6:I23" totalsRowShown="0" headerRowDxfId="21" dataDxfId="20">
  <tableColumns count="8">
    <tableColumn id="1" xr3:uid="{00000000-0010-0000-0100-000001000000}" name="時刻" dataDxfId="19"/>
    <tableColumn id="2" xr3:uid="{00000000-0010-0000-0100-000002000000}" name="月曜日" dataDxfId="18"/>
    <tableColumn id="3" xr3:uid="{00000000-0010-0000-0100-000003000000}" name="火曜日" dataDxfId="17"/>
    <tableColumn id="4" xr3:uid="{00000000-0010-0000-0100-000004000000}" name="水曜日" dataDxfId="16"/>
    <tableColumn id="5" xr3:uid="{00000000-0010-0000-0100-000005000000}" name="木曜日" dataDxfId="15"/>
    <tableColumn id="6" xr3:uid="{00000000-0010-0000-0100-000006000000}" name="金曜日" dataDxfId="14"/>
    <tableColumn id="7" xr3:uid="{00000000-0010-0000-0100-000007000000}" name="土曜日" dataDxfId="13"/>
    <tableColumn id="8" xr3:uid="{00000000-0010-0000-0100-000008000000}" name="日曜日" dataDxfId="12"/>
  </tableColumns>
  <tableStyleInfo name="Daily Schedule" showFirstColumn="1" showLastColumn="0" showRowStripes="1" showColumnStripes="0"/>
  <extLst>
    <ext xmlns:x14="http://schemas.microsoft.com/office/spreadsheetml/2009/9/main" uri="{504A1905-F514-4f6f-8877-14C23A59335A}">
      <x14:table altText="日毎の予定の表" altTextSummary="この表には、最上部で特定された個人のスケジュールが数式に基づいて表示されます。日付を入力すると、月曜日から始まる 1 週間全体が表示されます。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blData" displayName="tblData" ref="A3:C14" totalsRowShown="0" headerRowDxfId="11" dataDxfId="10">
  <autoFilter ref="A3:C14" xr:uid="{00000000-0009-0000-0100-000004000000}"/>
  <tableColumns count="3">
    <tableColumn id="1" xr3:uid="{00000000-0010-0000-0200-000001000000}" name="日付と時刻" dataDxfId="9"/>
    <tableColumn id="3" xr3:uid="{00000000-0010-0000-0200-000003000000}" name="名前" dataDxfId="8"/>
    <tableColumn id="4" xr3:uid="{00000000-0010-0000-0200-000004000000}" name="予定" dataDxfId="7"/>
  </tableColumns>
  <tableStyleInfo name="Daily Schedule" showFirstColumn="1" showLastColumn="0" showRowStripes="1" showColumnStripes="0"/>
  <extLst>
    <ext xmlns:x14="http://schemas.microsoft.com/office/spreadsheetml/2009/9/main" uri="{504A1905-F514-4f6f-8877-14C23A59335A}">
      <x14:table altText="データ入力の表" altTextSummary="スケジュール データをここに入力します。日付と時刻を同じ列に入力し、対象ユーザー名とタスクの内容を追加してスケジュールに表示されるようにします。"/>
    </ext>
  </extLst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 x14ac:dyDescent="0.4"/>
  <cols>
    <col min="1" max="19" width="10.625" customWidth="1"/>
  </cols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tabSelected="1" workbookViewId="0">
      <selection activeCell="H2" sqref="H2"/>
    </sheetView>
  </sheetViews>
  <sheetFormatPr defaultRowHeight="18.75" x14ac:dyDescent="0.4"/>
  <cols>
    <col min="1" max="1" width="6.625" style="60" bestFit="1" customWidth="1"/>
    <col min="2" max="2" width="13" style="60" bestFit="1" customWidth="1"/>
    <col min="3" max="3" width="7.5" style="60" bestFit="1" customWidth="1"/>
    <col min="4" max="4" width="11.25" style="60" bestFit="1" customWidth="1"/>
    <col min="5" max="5" width="30.375" style="60" bestFit="1" customWidth="1"/>
    <col min="6" max="6" width="16.25" style="60" bestFit="1" customWidth="1"/>
    <col min="7" max="7" width="16.75" style="60" bestFit="1" customWidth="1"/>
    <col min="8" max="16384" width="9" style="60"/>
  </cols>
  <sheetData>
    <row r="1" spans="1:8" x14ac:dyDescent="0.4">
      <c r="A1" s="60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5</v>
      </c>
      <c r="G1" s="60" t="s">
        <v>6</v>
      </c>
      <c r="H1" s="60" t="s">
        <v>7</v>
      </c>
    </row>
    <row r="2" spans="1:8" x14ac:dyDescent="0.4">
      <c r="A2" s="60">
        <f t="shared" ref="A2:A16" si="0">ROW()-1</f>
        <v>1</v>
      </c>
      <c r="B2" s="60" t="s">
        <v>8</v>
      </c>
      <c r="C2" s="60" t="s">
        <v>9</v>
      </c>
      <c r="D2" s="60" t="s">
        <v>10</v>
      </c>
      <c r="E2" s="60" t="s">
        <v>11</v>
      </c>
      <c r="F2" s="60" t="s">
        <v>12</v>
      </c>
      <c r="H2" s="60" t="s">
        <v>13</v>
      </c>
    </row>
    <row r="3" spans="1:8" x14ac:dyDescent="0.4">
      <c r="A3" s="60">
        <f t="shared" si="0"/>
        <v>2</v>
      </c>
      <c r="B3" s="60" t="s">
        <v>14</v>
      </c>
      <c r="D3" s="60" t="s">
        <v>15</v>
      </c>
      <c r="E3" s="60" t="s">
        <v>20</v>
      </c>
      <c r="H3" s="60" t="s">
        <v>16</v>
      </c>
    </row>
    <row r="4" spans="1:8" x14ac:dyDescent="0.4">
      <c r="A4" s="60">
        <f t="shared" si="0"/>
        <v>3</v>
      </c>
      <c r="B4" s="60" t="s">
        <v>17</v>
      </c>
      <c r="D4" s="60" t="s">
        <v>18</v>
      </c>
      <c r="E4" s="60" t="s">
        <v>19</v>
      </c>
      <c r="F4" s="60" t="s">
        <v>22</v>
      </c>
      <c r="G4" s="60" t="s">
        <v>61</v>
      </c>
      <c r="H4" s="60" t="s">
        <v>23</v>
      </c>
    </row>
    <row r="5" spans="1:8" x14ac:dyDescent="0.4">
      <c r="A5" s="60">
        <f t="shared" si="0"/>
        <v>4</v>
      </c>
      <c r="B5" s="60" t="s">
        <v>24</v>
      </c>
      <c r="C5" s="60" t="s">
        <v>25</v>
      </c>
      <c r="D5" s="60" t="s">
        <v>26</v>
      </c>
      <c r="E5" s="60" t="s">
        <v>27</v>
      </c>
      <c r="H5" s="60" t="s">
        <v>16</v>
      </c>
    </row>
    <row r="6" spans="1:8" x14ac:dyDescent="0.4">
      <c r="A6" s="60">
        <f t="shared" si="0"/>
        <v>5</v>
      </c>
      <c r="B6" s="60" t="s">
        <v>28</v>
      </c>
      <c r="D6" s="60" t="s">
        <v>29</v>
      </c>
      <c r="E6" s="60" t="s">
        <v>30</v>
      </c>
      <c r="H6" s="60" t="s">
        <v>13</v>
      </c>
    </row>
    <row r="7" spans="1:8" x14ac:dyDescent="0.4">
      <c r="A7" s="60">
        <f t="shared" si="0"/>
        <v>6</v>
      </c>
      <c r="B7" s="60" t="s">
        <v>31</v>
      </c>
      <c r="D7" s="60" t="s">
        <v>18</v>
      </c>
      <c r="E7" s="60" t="s">
        <v>19</v>
      </c>
      <c r="F7" s="60" t="s">
        <v>21</v>
      </c>
      <c r="G7" s="60" t="s">
        <v>61</v>
      </c>
      <c r="H7" s="60" t="s">
        <v>23</v>
      </c>
    </row>
    <row r="8" spans="1:8" x14ac:dyDescent="0.4">
      <c r="A8" s="60">
        <f t="shared" si="0"/>
        <v>7</v>
      </c>
      <c r="B8" s="60" t="s">
        <v>32</v>
      </c>
      <c r="C8" s="60" t="s">
        <v>33</v>
      </c>
      <c r="D8" s="60" t="s">
        <v>34</v>
      </c>
      <c r="E8" s="60" t="s">
        <v>35</v>
      </c>
      <c r="H8" s="60" t="s">
        <v>13</v>
      </c>
    </row>
    <row r="9" spans="1:8" x14ac:dyDescent="0.4">
      <c r="A9" s="60">
        <f t="shared" si="0"/>
        <v>8</v>
      </c>
      <c r="B9" s="60" t="s">
        <v>36</v>
      </c>
      <c r="D9" s="60" t="s">
        <v>18</v>
      </c>
      <c r="E9" s="60" t="s">
        <v>19</v>
      </c>
      <c r="F9" s="60" t="s">
        <v>22</v>
      </c>
      <c r="G9" s="60" t="s">
        <v>61</v>
      </c>
      <c r="H9" s="60" t="s">
        <v>23</v>
      </c>
    </row>
    <row r="10" spans="1:8" x14ac:dyDescent="0.4">
      <c r="A10" s="60">
        <f t="shared" si="0"/>
        <v>9</v>
      </c>
      <c r="B10" s="60" t="s">
        <v>37</v>
      </c>
      <c r="D10" s="60" t="s">
        <v>38</v>
      </c>
      <c r="E10" s="60" t="s">
        <v>39</v>
      </c>
      <c r="H10" s="60" t="s">
        <v>16</v>
      </c>
    </row>
    <row r="11" spans="1:8" x14ac:dyDescent="0.4">
      <c r="A11" s="60">
        <f t="shared" si="0"/>
        <v>10</v>
      </c>
      <c r="B11" s="60" t="s">
        <v>40</v>
      </c>
      <c r="D11" s="60" t="s">
        <v>41</v>
      </c>
      <c r="E11" s="60" t="s">
        <v>42</v>
      </c>
      <c r="H11" s="60" t="s">
        <v>16</v>
      </c>
    </row>
    <row r="12" spans="1:8" x14ac:dyDescent="0.4">
      <c r="A12" s="60">
        <f t="shared" si="0"/>
        <v>11</v>
      </c>
      <c r="B12" s="60" t="s">
        <v>43</v>
      </c>
      <c r="D12" s="60" t="s">
        <v>44</v>
      </c>
      <c r="E12" s="60" t="s">
        <v>45</v>
      </c>
      <c r="G12" s="60" t="s">
        <v>62</v>
      </c>
      <c r="H12" s="60" t="s">
        <v>23</v>
      </c>
    </row>
    <row r="13" spans="1:8" x14ac:dyDescent="0.4">
      <c r="A13" s="60">
        <f t="shared" si="0"/>
        <v>12</v>
      </c>
      <c r="B13" s="60" t="s">
        <v>46</v>
      </c>
      <c r="D13" s="60" t="s">
        <v>47</v>
      </c>
      <c r="E13" s="60" t="s">
        <v>48</v>
      </c>
      <c r="H13" s="60" t="s">
        <v>16</v>
      </c>
    </row>
    <row r="14" spans="1:8" x14ac:dyDescent="0.4">
      <c r="A14" s="60">
        <f t="shared" si="0"/>
        <v>13</v>
      </c>
      <c r="B14" s="60" t="s">
        <v>49</v>
      </c>
      <c r="C14" s="60" t="s">
        <v>50</v>
      </c>
      <c r="D14" s="60" t="s">
        <v>51</v>
      </c>
      <c r="E14" s="60" t="s">
        <v>52</v>
      </c>
      <c r="F14" s="60" t="s">
        <v>53</v>
      </c>
      <c r="H14" s="60" t="s">
        <v>16</v>
      </c>
    </row>
    <row r="15" spans="1:8" x14ac:dyDescent="0.4">
      <c r="A15" s="60">
        <f t="shared" si="0"/>
        <v>14</v>
      </c>
      <c r="B15" s="60" t="s">
        <v>54</v>
      </c>
      <c r="D15" s="60" t="s">
        <v>55</v>
      </c>
      <c r="E15" s="60" t="s">
        <v>56</v>
      </c>
      <c r="H15" s="60" t="s">
        <v>57</v>
      </c>
    </row>
    <row r="16" spans="1:8" x14ac:dyDescent="0.4">
      <c r="A16" s="60">
        <f t="shared" si="0"/>
        <v>15</v>
      </c>
      <c r="B16" s="60" t="s">
        <v>58</v>
      </c>
      <c r="D16" s="60" t="s">
        <v>59</v>
      </c>
      <c r="E16" s="60" t="s">
        <v>60</v>
      </c>
      <c r="H16" s="60" t="s">
        <v>16</v>
      </c>
    </row>
  </sheetData>
  <phoneticPr fontId="1"/>
  <dataValidations count="2">
    <dataValidation type="list" allowBlank="1" showInputMessage="1" showErrorMessage="1" sqref="H2:H16" xr:uid="{00000000-0002-0000-0100-000000000000}">
      <formula1>"親戚,友人,仕事"</formula1>
    </dataValidation>
    <dataValidation imeMode="halfAlpha" allowBlank="1" showInputMessage="1" showErrorMessage="1" sqref="D2:D16" xr:uid="{00000000-0002-0000-0100-000001000000}"/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G13" sqref="G13:K15"/>
    </sheetView>
  </sheetViews>
  <sheetFormatPr defaultRowHeight="18.75" x14ac:dyDescent="0.4"/>
  <cols>
    <col min="1" max="1" width="12.75" customWidth="1"/>
    <col min="2" max="2" width="19.25" bestFit="1" customWidth="1"/>
    <col min="4" max="4" width="11" bestFit="1" customWidth="1"/>
    <col min="5" max="5" width="23" bestFit="1" customWidth="1"/>
  </cols>
  <sheetData>
    <row r="1" spans="1:5" ht="30" x14ac:dyDescent="0.4">
      <c r="A1" s="63" t="s">
        <v>63</v>
      </c>
      <c r="B1" s="63"/>
      <c r="C1" s="63"/>
      <c r="D1" s="63"/>
      <c r="E1" s="63"/>
    </row>
    <row r="3" spans="1:5" x14ac:dyDescent="0.4">
      <c r="A3" s="64" t="s">
        <v>64</v>
      </c>
      <c r="B3" s="65"/>
      <c r="D3" s="1" t="s">
        <v>65</v>
      </c>
      <c r="E3" s="2">
        <v>100123</v>
      </c>
    </row>
    <row r="4" spans="1:5" x14ac:dyDescent="0.4">
      <c r="A4" s="65"/>
      <c r="B4" s="65"/>
      <c r="D4" s="66">
        <f ca="1">TODAY()</f>
        <v>45490</v>
      </c>
      <c r="E4" s="66"/>
    </row>
    <row r="6" spans="1:5" x14ac:dyDescent="0.4">
      <c r="A6" t="s">
        <v>66</v>
      </c>
      <c r="E6" s="3" t="s">
        <v>67</v>
      </c>
    </row>
    <row r="7" spans="1:5" x14ac:dyDescent="0.4">
      <c r="A7" s="67">
        <f>E19</f>
        <v>0</v>
      </c>
      <c r="B7" s="67"/>
      <c r="E7" s="3" t="s">
        <v>68</v>
      </c>
    </row>
    <row r="8" spans="1:5" x14ac:dyDescent="0.4">
      <c r="A8" s="67"/>
      <c r="B8" s="67"/>
      <c r="E8" s="3" t="s">
        <v>69</v>
      </c>
    </row>
    <row r="10" spans="1:5" x14ac:dyDescent="0.4">
      <c r="A10" s="4" t="s">
        <v>70</v>
      </c>
      <c r="B10" s="4" t="s">
        <v>71</v>
      </c>
      <c r="C10" s="4" t="s">
        <v>72</v>
      </c>
      <c r="D10" s="4" t="s">
        <v>73</v>
      </c>
      <c r="E10" s="4" t="s">
        <v>74</v>
      </c>
    </row>
    <row r="11" spans="1:5" x14ac:dyDescent="0.4">
      <c r="A11" s="5">
        <v>1001</v>
      </c>
      <c r="B11" s="6" t="s">
        <v>168</v>
      </c>
      <c r="C11" s="7" t="s">
        <v>168</v>
      </c>
      <c r="D11" s="8">
        <v>2</v>
      </c>
      <c r="E11" s="7" t="str">
        <f>IFERROR(C11*D11,"")</f>
        <v/>
      </c>
    </row>
    <row r="12" spans="1:5" x14ac:dyDescent="0.4">
      <c r="A12" s="5">
        <v>1002</v>
      </c>
      <c r="B12" s="6" t="s">
        <v>168</v>
      </c>
      <c r="C12" s="7" t="s">
        <v>168</v>
      </c>
      <c r="D12" s="8">
        <v>2</v>
      </c>
      <c r="E12" s="7" t="str">
        <f t="shared" ref="E12:E16" si="0">IFERROR(C12*D12,"")</f>
        <v/>
      </c>
    </row>
    <row r="13" spans="1:5" x14ac:dyDescent="0.4">
      <c r="A13" s="5">
        <v>2001</v>
      </c>
      <c r="B13" s="6" t="s">
        <v>168</v>
      </c>
      <c r="C13" s="7" t="s">
        <v>168</v>
      </c>
      <c r="D13" s="8">
        <v>8</v>
      </c>
      <c r="E13" s="7" t="str">
        <f t="shared" si="0"/>
        <v/>
      </c>
    </row>
    <row r="14" spans="1:5" x14ac:dyDescent="0.4">
      <c r="A14" s="5">
        <v>3002</v>
      </c>
      <c r="B14" s="6" t="s">
        <v>168</v>
      </c>
      <c r="C14" s="7" t="s">
        <v>168</v>
      </c>
      <c r="D14" s="8">
        <v>1</v>
      </c>
      <c r="E14" s="7" t="str">
        <f t="shared" si="0"/>
        <v/>
      </c>
    </row>
    <row r="15" spans="1:5" x14ac:dyDescent="0.4">
      <c r="A15" s="5">
        <v>1001</v>
      </c>
      <c r="B15" s="6" t="s">
        <v>168</v>
      </c>
      <c r="C15" s="7" t="s">
        <v>168</v>
      </c>
      <c r="D15" s="8"/>
      <c r="E15" s="7" t="str">
        <f t="shared" si="0"/>
        <v/>
      </c>
    </row>
    <row r="16" spans="1:5" x14ac:dyDescent="0.4">
      <c r="A16" s="5"/>
      <c r="B16" s="6" t="s">
        <v>168</v>
      </c>
      <c r="C16" s="7" t="s">
        <v>168</v>
      </c>
      <c r="D16" s="8"/>
      <c r="E16" s="7" t="str">
        <f t="shared" si="0"/>
        <v/>
      </c>
    </row>
    <row r="17" spans="1:5" x14ac:dyDescent="0.4">
      <c r="C17" s="62" t="s">
        <v>75</v>
      </c>
      <c r="D17" s="62"/>
      <c r="E17" s="7">
        <f>SUM(E11:E16)</f>
        <v>0</v>
      </c>
    </row>
    <row r="18" spans="1:5" x14ac:dyDescent="0.4">
      <c r="A18" s="61" t="s">
        <v>76</v>
      </c>
      <c r="B18" t="s">
        <v>77</v>
      </c>
      <c r="C18" s="4" t="s">
        <v>78</v>
      </c>
      <c r="D18" s="9">
        <v>0.1</v>
      </c>
      <c r="E18" s="7">
        <f>ROUNDDOWN(E17*D18,0)</f>
        <v>0</v>
      </c>
    </row>
    <row r="19" spans="1:5" x14ac:dyDescent="0.4">
      <c r="A19" s="61"/>
      <c r="B19" t="s">
        <v>79</v>
      </c>
      <c r="C19" s="62" t="s">
        <v>80</v>
      </c>
      <c r="D19" s="62"/>
      <c r="E19" s="10">
        <f>E17+E18</f>
        <v>0</v>
      </c>
    </row>
  </sheetData>
  <mergeCells count="7">
    <mergeCell ref="A18:A19"/>
    <mergeCell ref="C19:D19"/>
    <mergeCell ref="A1:E1"/>
    <mergeCell ref="A3:B4"/>
    <mergeCell ref="D4:E4"/>
    <mergeCell ref="A7:B8"/>
    <mergeCell ref="C17:D1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topLeftCell="A28" workbookViewId="0">
      <selection activeCell="N7" sqref="N7"/>
    </sheetView>
  </sheetViews>
  <sheetFormatPr defaultRowHeight="18.75" x14ac:dyDescent="0.4"/>
  <cols>
    <col min="2" max="2" width="10.25" bestFit="1" customWidth="1"/>
    <col min="4" max="4" width="13" bestFit="1" customWidth="1"/>
    <col min="6" max="6" width="17.25" bestFit="1" customWidth="1"/>
    <col min="10" max="10" width="11.25" bestFit="1" customWidth="1"/>
  </cols>
  <sheetData>
    <row r="1" spans="1:10" x14ac:dyDescent="0.4">
      <c r="A1" s="11" t="s">
        <v>81</v>
      </c>
      <c r="B1" s="11"/>
      <c r="C1" s="11"/>
      <c r="D1" s="11"/>
      <c r="E1" s="11"/>
      <c r="F1" s="11"/>
      <c r="H1" s="11"/>
      <c r="I1" s="11"/>
      <c r="J1" s="11"/>
    </row>
    <row r="2" spans="1:10" x14ac:dyDescent="0.4">
      <c r="A2" s="11"/>
      <c r="B2" s="11"/>
      <c r="C2" s="11"/>
      <c r="D2" s="11"/>
      <c r="E2" s="11"/>
      <c r="F2" s="11"/>
      <c r="H2" s="11"/>
      <c r="I2" s="11"/>
      <c r="J2" s="11"/>
    </row>
    <row r="3" spans="1:10" x14ac:dyDescent="0.4">
      <c r="A3" s="12" t="s">
        <v>0</v>
      </c>
      <c r="B3" s="12" t="s">
        <v>82</v>
      </c>
      <c r="C3" s="13" t="s">
        <v>83</v>
      </c>
      <c r="D3" s="13" t="s">
        <v>84</v>
      </c>
      <c r="E3" s="13" t="s">
        <v>85</v>
      </c>
      <c r="F3" s="13" t="s">
        <v>86</v>
      </c>
      <c r="G3" s="13" t="s">
        <v>87</v>
      </c>
      <c r="H3" s="13" t="s">
        <v>88</v>
      </c>
      <c r="I3" s="13" t="s">
        <v>89</v>
      </c>
      <c r="J3" s="14" t="s">
        <v>90</v>
      </c>
    </row>
    <row r="4" spans="1:10" x14ac:dyDescent="0.4">
      <c r="A4" s="15">
        <v>1</v>
      </c>
      <c r="B4" s="16">
        <v>44593</v>
      </c>
      <c r="C4" s="17">
        <v>1001</v>
      </c>
      <c r="D4" s="18" t="s">
        <v>91</v>
      </c>
      <c r="E4" s="17">
        <v>30003</v>
      </c>
      <c r="F4" s="18" t="s">
        <v>92</v>
      </c>
      <c r="G4" s="19">
        <v>700</v>
      </c>
      <c r="H4" s="19">
        <v>10</v>
      </c>
      <c r="I4" s="19">
        <v>7000</v>
      </c>
      <c r="J4" s="20" t="s">
        <v>93</v>
      </c>
    </row>
    <row r="5" spans="1:10" x14ac:dyDescent="0.4">
      <c r="A5" s="21">
        <v>2</v>
      </c>
      <c r="B5" s="22">
        <v>44593</v>
      </c>
      <c r="C5" s="23">
        <v>3002</v>
      </c>
      <c r="D5" s="24" t="s">
        <v>94</v>
      </c>
      <c r="E5" s="23">
        <v>10005</v>
      </c>
      <c r="F5" s="24" t="s">
        <v>95</v>
      </c>
      <c r="G5" s="25">
        <v>350</v>
      </c>
      <c r="H5" s="25">
        <v>6</v>
      </c>
      <c r="I5" s="25">
        <v>2100</v>
      </c>
      <c r="J5" s="26" t="s">
        <v>96</v>
      </c>
    </row>
    <row r="6" spans="1:10" x14ac:dyDescent="0.4">
      <c r="A6" s="15">
        <v>3</v>
      </c>
      <c r="B6" s="16">
        <v>44594</v>
      </c>
      <c r="C6" s="17">
        <v>2001</v>
      </c>
      <c r="D6" s="18" t="s">
        <v>97</v>
      </c>
      <c r="E6" s="17">
        <v>40003</v>
      </c>
      <c r="F6" s="18" t="s">
        <v>98</v>
      </c>
      <c r="G6" s="19">
        <v>700</v>
      </c>
      <c r="H6" s="19">
        <v>12</v>
      </c>
      <c r="I6" s="19">
        <v>8400</v>
      </c>
      <c r="J6" s="20" t="s">
        <v>99</v>
      </c>
    </row>
    <row r="7" spans="1:10" x14ac:dyDescent="0.4">
      <c r="A7" s="21">
        <v>4</v>
      </c>
      <c r="B7" s="22">
        <v>44594</v>
      </c>
      <c r="C7" s="23">
        <v>1003</v>
      </c>
      <c r="D7" s="24" t="s">
        <v>100</v>
      </c>
      <c r="E7" s="23">
        <v>10005</v>
      </c>
      <c r="F7" s="24" t="s">
        <v>95</v>
      </c>
      <c r="G7" s="25">
        <v>350</v>
      </c>
      <c r="H7" s="25">
        <v>4</v>
      </c>
      <c r="I7" s="25">
        <v>1400</v>
      </c>
      <c r="J7" s="26" t="s">
        <v>101</v>
      </c>
    </row>
    <row r="8" spans="1:10" x14ac:dyDescent="0.4">
      <c r="A8" s="15">
        <v>5</v>
      </c>
      <c r="B8" s="16">
        <v>44595</v>
      </c>
      <c r="C8" s="17">
        <v>4002</v>
      </c>
      <c r="D8" s="18" t="s">
        <v>102</v>
      </c>
      <c r="E8" s="17">
        <v>30001</v>
      </c>
      <c r="F8" s="18" t="s">
        <v>103</v>
      </c>
      <c r="G8" s="19">
        <v>400</v>
      </c>
      <c r="H8" s="19">
        <v>18</v>
      </c>
      <c r="I8" s="19">
        <v>7200</v>
      </c>
      <c r="J8" s="20" t="s">
        <v>104</v>
      </c>
    </row>
    <row r="9" spans="1:10" x14ac:dyDescent="0.4">
      <c r="A9" s="21">
        <v>6</v>
      </c>
      <c r="B9" s="22">
        <v>44596</v>
      </c>
      <c r="C9" s="23">
        <v>4003</v>
      </c>
      <c r="D9" s="24" t="s">
        <v>105</v>
      </c>
      <c r="E9" s="23">
        <v>40004</v>
      </c>
      <c r="F9" s="24" t="s">
        <v>106</v>
      </c>
      <c r="G9" s="25">
        <v>2000</v>
      </c>
      <c r="H9" s="25">
        <v>15</v>
      </c>
      <c r="I9" s="25">
        <v>30000</v>
      </c>
      <c r="J9" s="26" t="s">
        <v>101</v>
      </c>
    </row>
    <row r="10" spans="1:10" x14ac:dyDescent="0.4">
      <c r="A10" s="15">
        <v>7</v>
      </c>
      <c r="B10" s="16">
        <v>44597</v>
      </c>
      <c r="C10" s="17">
        <v>2003</v>
      </c>
      <c r="D10" s="18" t="s">
        <v>107</v>
      </c>
      <c r="E10" s="17">
        <v>30002</v>
      </c>
      <c r="F10" s="18" t="s">
        <v>103</v>
      </c>
      <c r="G10" s="19">
        <v>500</v>
      </c>
      <c r="H10" s="19">
        <v>6</v>
      </c>
      <c r="I10" s="19">
        <v>3000</v>
      </c>
      <c r="J10" s="20" t="s">
        <v>101</v>
      </c>
    </row>
    <row r="11" spans="1:10" x14ac:dyDescent="0.4">
      <c r="A11" s="21">
        <v>8</v>
      </c>
      <c r="B11" s="22">
        <v>44598</v>
      </c>
      <c r="C11" s="23">
        <v>3002</v>
      </c>
      <c r="D11" s="24" t="s">
        <v>94</v>
      </c>
      <c r="E11" s="23">
        <v>10001</v>
      </c>
      <c r="F11" s="24" t="s">
        <v>108</v>
      </c>
      <c r="G11" s="25">
        <v>1200</v>
      </c>
      <c r="H11" s="25">
        <v>17</v>
      </c>
      <c r="I11" s="25">
        <v>20400</v>
      </c>
      <c r="J11" s="26" t="s">
        <v>96</v>
      </c>
    </row>
    <row r="12" spans="1:10" x14ac:dyDescent="0.4">
      <c r="A12" s="15">
        <v>9</v>
      </c>
      <c r="B12" s="16">
        <v>44598</v>
      </c>
      <c r="C12" s="17">
        <v>2002</v>
      </c>
      <c r="D12" s="18" t="s">
        <v>109</v>
      </c>
      <c r="E12" s="17">
        <v>30004</v>
      </c>
      <c r="F12" s="18" t="s">
        <v>110</v>
      </c>
      <c r="G12" s="19">
        <v>1000</v>
      </c>
      <c r="H12" s="19">
        <v>15</v>
      </c>
      <c r="I12" s="19">
        <v>15000</v>
      </c>
      <c r="J12" s="20" t="s">
        <v>93</v>
      </c>
    </row>
    <row r="13" spans="1:10" x14ac:dyDescent="0.4">
      <c r="A13" s="21">
        <v>10</v>
      </c>
      <c r="B13" s="22">
        <v>44599</v>
      </c>
      <c r="C13" s="23">
        <v>3001</v>
      </c>
      <c r="D13" s="24" t="s">
        <v>111</v>
      </c>
      <c r="E13" s="23">
        <v>10004</v>
      </c>
      <c r="F13" s="24" t="s">
        <v>112</v>
      </c>
      <c r="G13" s="25">
        <v>800</v>
      </c>
      <c r="H13" s="25">
        <v>10</v>
      </c>
      <c r="I13" s="25">
        <v>8000</v>
      </c>
      <c r="J13" s="26" t="s">
        <v>113</v>
      </c>
    </row>
    <row r="14" spans="1:10" x14ac:dyDescent="0.4">
      <c r="A14" s="15">
        <v>11</v>
      </c>
      <c r="B14" s="16">
        <v>44600</v>
      </c>
      <c r="C14" s="17">
        <v>4002</v>
      </c>
      <c r="D14" s="18" t="s">
        <v>102</v>
      </c>
      <c r="E14" s="17">
        <v>20001</v>
      </c>
      <c r="F14" s="18" t="s">
        <v>114</v>
      </c>
      <c r="G14" s="19">
        <v>800</v>
      </c>
      <c r="H14" s="19">
        <v>20</v>
      </c>
      <c r="I14" s="19">
        <v>16000</v>
      </c>
      <c r="J14" s="20" t="s">
        <v>113</v>
      </c>
    </row>
    <row r="15" spans="1:10" x14ac:dyDescent="0.4">
      <c r="A15" s="21">
        <v>12</v>
      </c>
      <c r="B15" s="22">
        <v>44601</v>
      </c>
      <c r="C15" s="23">
        <v>1004</v>
      </c>
      <c r="D15" s="24" t="s">
        <v>115</v>
      </c>
      <c r="E15" s="23">
        <v>10007</v>
      </c>
      <c r="F15" s="24" t="s">
        <v>116</v>
      </c>
      <c r="G15" s="25">
        <v>500</v>
      </c>
      <c r="H15" s="25">
        <v>10</v>
      </c>
      <c r="I15" s="25">
        <v>5000</v>
      </c>
      <c r="J15" s="26" t="s">
        <v>99</v>
      </c>
    </row>
    <row r="16" spans="1:10" x14ac:dyDescent="0.4">
      <c r="A16" s="15">
        <v>13</v>
      </c>
      <c r="B16" s="16">
        <v>44602</v>
      </c>
      <c r="C16" s="17">
        <v>1004</v>
      </c>
      <c r="D16" s="18" t="s">
        <v>115</v>
      </c>
      <c r="E16" s="17">
        <v>20004</v>
      </c>
      <c r="F16" s="18" t="s">
        <v>117</v>
      </c>
      <c r="G16" s="19">
        <v>600</v>
      </c>
      <c r="H16" s="19">
        <v>16</v>
      </c>
      <c r="I16" s="19">
        <v>9600</v>
      </c>
      <c r="J16" s="20" t="s">
        <v>99</v>
      </c>
    </row>
    <row r="17" spans="1:10" x14ac:dyDescent="0.4">
      <c r="A17" s="21">
        <v>14</v>
      </c>
      <c r="B17" s="22">
        <v>44602</v>
      </c>
      <c r="C17" s="23">
        <v>3001</v>
      </c>
      <c r="D17" s="24" t="s">
        <v>111</v>
      </c>
      <c r="E17" s="23">
        <v>20001</v>
      </c>
      <c r="F17" s="24" t="s">
        <v>114</v>
      </c>
      <c r="G17" s="25">
        <v>800</v>
      </c>
      <c r="H17" s="25">
        <v>7</v>
      </c>
      <c r="I17" s="25">
        <v>5600</v>
      </c>
      <c r="J17" s="26" t="s">
        <v>93</v>
      </c>
    </row>
    <row r="18" spans="1:10" x14ac:dyDescent="0.4">
      <c r="A18" s="15">
        <v>15</v>
      </c>
      <c r="B18" s="16">
        <v>44603</v>
      </c>
      <c r="C18" s="17">
        <v>1002</v>
      </c>
      <c r="D18" s="18" t="s">
        <v>118</v>
      </c>
      <c r="E18" s="17">
        <v>50002</v>
      </c>
      <c r="F18" s="18" t="s">
        <v>119</v>
      </c>
      <c r="G18" s="19">
        <v>1600</v>
      </c>
      <c r="H18" s="19">
        <v>4</v>
      </c>
      <c r="I18" s="19">
        <v>6400</v>
      </c>
      <c r="J18" s="20" t="s">
        <v>113</v>
      </c>
    </row>
    <row r="19" spans="1:10" x14ac:dyDescent="0.4">
      <c r="A19" s="21">
        <v>16</v>
      </c>
      <c r="B19" s="22">
        <v>44604</v>
      </c>
      <c r="C19" s="23">
        <v>4003</v>
      </c>
      <c r="D19" s="24" t="s">
        <v>105</v>
      </c>
      <c r="E19" s="23">
        <v>10001</v>
      </c>
      <c r="F19" s="24" t="s">
        <v>108</v>
      </c>
      <c r="G19" s="25">
        <v>1200</v>
      </c>
      <c r="H19" s="25">
        <v>10</v>
      </c>
      <c r="I19" s="25">
        <v>12000</v>
      </c>
      <c r="J19" s="26" t="s">
        <v>120</v>
      </c>
    </row>
    <row r="20" spans="1:10" x14ac:dyDescent="0.4">
      <c r="A20" s="15">
        <v>17</v>
      </c>
      <c r="B20" s="16">
        <v>44605</v>
      </c>
      <c r="C20" s="17">
        <v>4003</v>
      </c>
      <c r="D20" s="18" t="s">
        <v>105</v>
      </c>
      <c r="E20" s="17">
        <v>30004</v>
      </c>
      <c r="F20" s="18" t="s">
        <v>110</v>
      </c>
      <c r="G20" s="19">
        <v>1000</v>
      </c>
      <c r="H20" s="19">
        <v>15</v>
      </c>
      <c r="I20" s="19">
        <v>15000</v>
      </c>
      <c r="J20" s="20" t="s">
        <v>120</v>
      </c>
    </row>
    <row r="21" spans="1:10" x14ac:dyDescent="0.4">
      <c r="A21" s="21">
        <v>18</v>
      </c>
      <c r="B21" s="22">
        <v>44606</v>
      </c>
      <c r="C21" s="23">
        <v>1004</v>
      </c>
      <c r="D21" s="24" t="s">
        <v>115</v>
      </c>
      <c r="E21" s="23">
        <v>20003</v>
      </c>
      <c r="F21" s="24" t="s">
        <v>121</v>
      </c>
      <c r="G21" s="25">
        <v>1000</v>
      </c>
      <c r="H21" s="25">
        <v>20</v>
      </c>
      <c r="I21" s="25">
        <v>20000</v>
      </c>
      <c r="J21" s="26" t="s">
        <v>101</v>
      </c>
    </row>
    <row r="22" spans="1:10" x14ac:dyDescent="0.4">
      <c r="A22" s="15">
        <v>19</v>
      </c>
      <c r="B22" s="16">
        <v>44607</v>
      </c>
      <c r="C22" s="17">
        <v>1004</v>
      </c>
      <c r="D22" s="18" t="s">
        <v>115</v>
      </c>
      <c r="E22" s="17">
        <v>40002</v>
      </c>
      <c r="F22" s="18" t="s">
        <v>122</v>
      </c>
      <c r="G22" s="19">
        <v>1500</v>
      </c>
      <c r="H22" s="19">
        <v>15</v>
      </c>
      <c r="I22" s="19">
        <v>22500</v>
      </c>
      <c r="J22" s="20" t="s">
        <v>101</v>
      </c>
    </row>
    <row r="23" spans="1:10" x14ac:dyDescent="0.4">
      <c r="A23" s="21">
        <v>20</v>
      </c>
      <c r="B23" s="22">
        <v>44607</v>
      </c>
      <c r="C23" s="23">
        <v>2002</v>
      </c>
      <c r="D23" s="24" t="s">
        <v>109</v>
      </c>
      <c r="E23" s="23">
        <v>30001</v>
      </c>
      <c r="F23" s="24" t="s">
        <v>103</v>
      </c>
      <c r="G23" s="25">
        <v>400</v>
      </c>
      <c r="H23" s="25">
        <v>12</v>
      </c>
      <c r="I23" s="25">
        <v>4800</v>
      </c>
      <c r="J23" s="26" t="s">
        <v>123</v>
      </c>
    </row>
    <row r="24" spans="1:10" x14ac:dyDescent="0.4">
      <c r="A24" s="15">
        <v>21</v>
      </c>
      <c r="B24" s="16">
        <v>44608</v>
      </c>
      <c r="C24" s="17">
        <v>2003</v>
      </c>
      <c r="D24" s="18" t="s">
        <v>107</v>
      </c>
      <c r="E24" s="17">
        <v>20001</v>
      </c>
      <c r="F24" s="18" t="s">
        <v>114</v>
      </c>
      <c r="G24" s="19">
        <v>800</v>
      </c>
      <c r="H24" s="19">
        <v>8</v>
      </c>
      <c r="I24" s="19">
        <v>6400</v>
      </c>
      <c r="J24" s="20" t="s">
        <v>96</v>
      </c>
    </row>
    <row r="25" spans="1:10" x14ac:dyDescent="0.4">
      <c r="A25" s="21">
        <v>22</v>
      </c>
      <c r="B25" s="22">
        <v>44609</v>
      </c>
      <c r="C25" s="23">
        <v>3003</v>
      </c>
      <c r="D25" s="24" t="s">
        <v>124</v>
      </c>
      <c r="E25" s="23">
        <v>10002</v>
      </c>
      <c r="F25" s="24" t="s">
        <v>125</v>
      </c>
      <c r="G25" s="25">
        <v>1500</v>
      </c>
      <c r="H25" s="25">
        <v>11</v>
      </c>
      <c r="I25" s="25">
        <v>16500</v>
      </c>
      <c r="J25" s="26" t="s">
        <v>123</v>
      </c>
    </row>
    <row r="26" spans="1:10" x14ac:dyDescent="0.4">
      <c r="A26" s="15">
        <v>23</v>
      </c>
      <c r="B26" s="16">
        <v>44610</v>
      </c>
      <c r="C26" s="17">
        <v>4002</v>
      </c>
      <c r="D26" s="18" t="s">
        <v>102</v>
      </c>
      <c r="E26" s="17">
        <v>50001</v>
      </c>
      <c r="F26" s="18" t="s">
        <v>126</v>
      </c>
      <c r="G26" s="19">
        <v>1800</v>
      </c>
      <c r="H26" s="19">
        <v>15</v>
      </c>
      <c r="I26" s="19">
        <v>27000</v>
      </c>
      <c r="J26" s="20" t="s">
        <v>101</v>
      </c>
    </row>
    <row r="27" spans="1:10" x14ac:dyDescent="0.4">
      <c r="A27" s="21">
        <v>24</v>
      </c>
      <c r="B27" s="22">
        <v>44610</v>
      </c>
      <c r="C27" s="23">
        <v>2001</v>
      </c>
      <c r="D27" s="24" t="s">
        <v>97</v>
      </c>
      <c r="E27" s="23">
        <v>30004</v>
      </c>
      <c r="F27" s="24" t="s">
        <v>110</v>
      </c>
      <c r="G27" s="25">
        <v>1000</v>
      </c>
      <c r="H27" s="25">
        <v>10</v>
      </c>
      <c r="I27" s="25">
        <v>10000</v>
      </c>
      <c r="J27" s="26" t="s">
        <v>113</v>
      </c>
    </row>
    <row r="28" spans="1:10" x14ac:dyDescent="0.4">
      <c r="A28" s="15">
        <v>25</v>
      </c>
      <c r="B28" s="16">
        <v>44611</v>
      </c>
      <c r="C28" s="17">
        <v>4001</v>
      </c>
      <c r="D28" s="18" t="s">
        <v>127</v>
      </c>
      <c r="E28" s="17">
        <v>30004</v>
      </c>
      <c r="F28" s="18" t="s">
        <v>110</v>
      </c>
      <c r="G28" s="19">
        <v>1000</v>
      </c>
      <c r="H28" s="19">
        <v>20</v>
      </c>
      <c r="I28" s="19">
        <v>20000</v>
      </c>
      <c r="J28" s="20" t="s">
        <v>120</v>
      </c>
    </row>
    <row r="29" spans="1:10" x14ac:dyDescent="0.4">
      <c r="A29" s="21">
        <v>26</v>
      </c>
      <c r="B29" s="22">
        <v>44612</v>
      </c>
      <c r="C29" s="23">
        <v>4001</v>
      </c>
      <c r="D29" s="24" t="s">
        <v>127</v>
      </c>
      <c r="E29" s="23">
        <v>20001</v>
      </c>
      <c r="F29" s="24" t="s">
        <v>114</v>
      </c>
      <c r="G29" s="25">
        <v>800</v>
      </c>
      <c r="H29" s="25">
        <v>17</v>
      </c>
      <c r="I29" s="25">
        <v>13600</v>
      </c>
      <c r="J29" s="26" t="s">
        <v>120</v>
      </c>
    </row>
    <row r="30" spans="1:10" x14ac:dyDescent="0.4">
      <c r="A30" s="15">
        <v>27</v>
      </c>
      <c r="B30" s="16">
        <v>44612</v>
      </c>
      <c r="C30" s="17">
        <v>2001</v>
      </c>
      <c r="D30" s="18" t="s">
        <v>97</v>
      </c>
      <c r="E30" s="17">
        <v>20004</v>
      </c>
      <c r="F30" s="18" t="s">
        <v>117</v>
      </c>
      <c r="G30" s="19">
        <v>600</v>
      </c>
      <c r="H30" s="19">
        <v>12</v>
      </c>
      <c r="I30" s="19">
        <v>7200</v>
      </c>
      <c r="J30" s="20" t="s">
        <v>113</v>
      </c>
    </row>
    <row r="31" spans="1:10" x14ac:dyDescent="0.4">
      <c r="A31" s="21">
        <v>28</v>
      </c>
      <c r="B31" s="22">
        <v>44613</v>
      </c>
      <c r="C31" s="23">
        <v>1002</v>
      </c>
      <c r="D31" s="24" t="s">
        <v>118</v>
      </c>
      <c r="E31" s="23">
        <v>50001</v>
      </c>
      <c r="F31" s="24" t="s">
        <v>126</v>
      </c>
      <c r="G31" s="25">
        <v>1800</v>
      </c>
      <c r="H31" s="25">
        <v>25</v>
      </c>
      <c r="I31" s="25">
        <v>45000</v>
      </c>
      <c r="J31" s="26" t="s">
        <v>123</v>
      </c>
    </row>
    <row r="32" spans="1:10" x14ac:dyDescent="0.4">
      <c r="A32" s="15">
        <v>29</v>
      </c>
      <c r="B32" s="16">
        <v>44614</v>
      </c>
      <c r="C32" s="17">
        <v>1002</v>
      </c>
      <c r="D32" s="18" t="s">
        <v>118</v>
      </c>
      <c r="E32" s="17">
        <v>50002</v>
      </c>
      <c r="F32" s="18" t="s">
        <v>119</v>
      </c>
      <c r="G32" s="19">
        <v>1600</v>
      </c>
      <c r="H32" s="19">
        <v>30</v>
      </c>
      <c r="I32" s="19">
        <v>48000</v>
      </c>
      <c r="J32" s="20" t="s">
        <v>123</v>
      </c>
    </row>
    <row r="33" spans="1:10" x14ac:dyDescent="0.4">
      <c r="A33" s="21">
        <v>30</v>
      </c>
      <c r="B33" s="22">
        <v>44614</v>
      </c>
      <c r="C33" s="23">
        <v>3001</v>
      </c>
      <c r="D33" s="24" t="s">
        <v>111</v>
      </c>
      <c r="E33" s="23">
        <v>10004</v>
      </c>
      <c r="F33" s="24" t="s">
        <v>112</v>
      </c>
      <c r="G33" s="25">
        <v>800</v>
      </c>
      <c r="H33" s="25">
        <v>15</v>
      </c>
      <c r="I33" s="25">
        <v>12000</v>
      </c>
      <c r="J33" s="26" t="s">
        <v>93</v>
      </c>
    </row>
    <row r="34" spans="1:10" x14ac:dyDescent="0.4">
      <c r="A34" s="15">
        <v>31</v>
      </c>
      <c r="B34" s="16">
        <v>44615</v>
      </c>
      <c r="C34" s="17">
        <v>2001</v>
      </c>
      <c r="D34" s="18" t="s">
        <v>97</v>
      </c>
      <c r="E34" s="17">
        <v>30001</v>
      </c>
      <c r="F34" s="18" t="s">
        <v>103</v>
      </c>
      <c r="G34" s="19">
        <v>400</v>
      </c>
      <c r="H34" s="19">
        <v>20</v>
      </c>
      <c r="I34" s="19">
        <v>8000</v>
      </c>
      <c r="J34" s="20" t="s">
        <v>104</v>
      </c>
    </row>
    <row r="35" spans="1:10" x14ac:dyDescent="0.4">
      <c r="A35" s="21">
        <v>32</v>
      </c>
      <c r="B35" s="22">
        <v>44615</v>
      </c>
      <c r="C35" s="23">
        <v>1001</v>
      </c>
      <c r="D35" s="24" t="s">
        <v>91</v>
      </c>
      <c r="E35" s="23">
        <v>40002</v>
      </c>
      <c r="F35" s="24" t="s">
        <v>122</v>
      </c>
      <c r="G35" s="25">
        <v>1500</v>
      </c>
      <c r="H35" s="25">
        <v>9</v>
      </c>
      <c r="I35" s="25">
        <v>13500</v>
      </c>
      <c r="J35" s="26" t="s">
        <v>93</v>
      </c>
    </row>
    <row r="36" spans="1:10" x14ac:dyDescent="0.4">
      <c r="A36" s="15">
        <v>33</v>
      </c>
      <c r="B36" s="16">
        <v>44616</v>
      </c>
      <c r="C36" s="17">
        <v>1001</v>
      </c>
      <c r="D36" s="18" t="s">
        <v>91</v>
      </c>
      <c r="E36" s="17">
        <v>10001</v>
      </c>
      <c r="F36" s="18" t="s">
        <v>108</v>
      </c>
      <c r="G36" s="19">
        <v>1200</v>
      </c>
      <c r="H36" s="19">
        <v>8</v>
      </c>
      <c r="I36" s="19">
        <v>9600</v>
      </c>
      <c r="J36" s="20" t="s">
        <v>104</v>
      </c>
    </row>
    <row r="37" spans="1:10" x14ac:dyDescent="0.4">
      <c r="A37" s="21">
        <v>34</v>
      </c>
      <c r="B37" s="22">
        <v>44617</v>
      </c>
      <c r="C37" s="23">
        <v>1001</v>
      </c>
      <c r="D37" s="24" t="s">
        <v>91</v>
      </c>
      <c r="E37" s="23">
        <v>10005</v>
      </c>
      <c r="F37" s="24" t="s">
        <v>95</v>
      </c>
      <c r="G37" s="25">
        <v>350</v>
      </c>
      <c r="H37" s="25">
        <v>10</v>
      </c>
      <c r="I37" s="25">
        <v>3500</v>
      </c>
      <c r="J37" s="26" t="s">
        <v>104</v>
      </c>
    </row>
    <row r="38" spans="1:10" x14ac:dyDescent="0.4">
      <c r="A38" s="15">
        <v>35</v>
      </c>
      <c r="B38" s="16">
        <v>44618</v>
      </c>
      <c r="C38" s="17">
        <v>3001</v>
      </c>
      <c r="D38" s="18" t="s">
        <v>111</v>
      </c>
      <c r="E38" s="17">
        <v>10003</v>
      </c>
      <c r="F38" s="18" t="s">
        <v>128</v>
      </c>
      <c r="G38" s="19">
        <v>1000</v>
      </c>
      <c r="H38" s="19">
        <v>7</v>
      </c>
      <c r="I38" s="19">
        <v>7000</v>
      </c>
      <c r="J38" s="20" t="s">
        <v>93</v>
      </c>
    </row>
    <row r="39" spans="1:10" x14ac:dyDescent="0.4">
      <c r="A39" s="21">
        <v>36</v>
      </c>
      <c r="B39" s="22">
        <v>44619</v>
      </c>
      <c r="C39" s="23">
        <v>3001</v>
      </c>
      <c r="D39" s="24" t="s">
        <v>111</v>
      </c>
      <c r="E39" s="23">
        <v>10001</v>
      </c>
      <c r="F39" s="24" t="s">
        <v>108</v>
      </c>
      <c r="G39" s="25">
        <v>1200</v>
      </c>
      <c r="H39" s="25">
        <v>9</v>
      </c>
      <c r="I39" s="25">
        <v>10800</v>
      </c>
      <c r="J39" s="26" t="s">
        <v>93</v>
      </c>
    </row>
    <row r="40" spans="1:10" x14ac:dyDescent="0.4">
      <c r="A40" s="15">
        <v>37</v>
      </c>
      <c r="B40" s="27">
        <v>44620</v>
      </c>
      <c r="C40" s="28">
        <v>2002</v>
      </c>
      <c r="D40" s="29" t="s">
        <v>109</v>
      </c>
      <c r="E40" s="28">
        <v>20003</v>
      </c>
      <c r="F40" s="29" t="s">
        <v>121</v>
      </c>
      <c r="G40" s="30">
        <v>1000</v>
      </c>
      <c r="H40" s="30">
        <v>20</v>
      </c>
      <c r="I40" s="30">
        <v>20000</v>
      </c>
      <c r="J40" s="31" t="s">
        <v>123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M15" sqref="M15"/>
    </sheetView>
  </sheetViews>
  <sheetFormatPr defaultRowHeight="26.25" customHeight="1" x14ac:dyDescent="0.2"/>
  <cols>
    <col min="1" max="1" width="1.5" style="32" customWidth="1"/>
    <col min="2" max="2" width="10.875" style="32" customWidth="1"/>
    <col min="3" max="9" width="18.125" style="32" customWidth="1"/>
    <col min="10" max="16384" width="9" style="32"/>
  </cols>
  <sheetData>
    <row r="1" spans="1:9" ht="12" x14ac:dyDescent="0.2"/>
    <row r="2" spans="1:9" ht="14.25" x14ac:dyDescent="0.25">
      <c r="A2" s="33"/>
      <c r="B2" s="68" t="s">
        <v>129</v>
      </c>
      <c r="C2" s="68"/>
      <c r="D2" s="68"/>
      <c r="G2" s="34" t="s">
        <v>130</v>
      </c>
      <c r="H2" s="34" t="s">
        <v>131</v>
      </c>
    </row>
    <row r="3" spans="1:9" ht="18.75" thickBot="1" x14ac:dyDescent="0.3">
      <c r="B3" s="68"/>
      <c r="C3" s="68"/>
      <c r="D3" s="68"/>
      <c r="F3" s="35">
        <f>WEEKDAY(WeekOf,1)</f>
        <v>5</v>
      </c>
      <c r="G3" s="36">
        <v>45505</v>
      </c>
      <c r="H3" s="37" t="s">
        <v>132</v>
      </c>
    </row>
    <row r="4" spans="1:9" s="38" customFormat="1" ht="12.75" thickTop="1" x14ac:dyDescent="0.2">
      <c r="C4" s="39" t="b">
        <f>$F$3=COLUMN(A$1)</f>
        <v>0</v>
      </c>
      <c r="D4" s="39" t="b">
        <f t="shared" ref="D4:I4" si="0">$F$3=COLUMN(B$1)</f>
        <v>0</v>
      </c>
      <c r="E4" s="39" t="b">
        <f t="shared" si="0"/>
        <v>0</v>
      </c>
      <c r="F4" s="39" t="b">
        <f t="shared" si="0"/>
        <v>0</v>
      </c>
      <c r="G4" s="39" t="b">
        <f t="shared" si="0"/>
        <v>1</v>
      </c>
      <c r="H4" s="39" t="b">
        <f t="shared" si="0"/>
        <v>0</v>
      </c>
      <c r="I4" s="39" t="b">
        <f t="shared" si="0"/>
        <v>0</v>
      </c>
    </row>
    <row r="5" spans="1:9" s="38" customFormat="1" ht="12" x14ac:dyDescent="0.2">
      <c r="C5" s="40">
        <f t="shared" ref="C5:I5" si="1">COLUMN(A$1)-MATCH(TRUE,$C$4:$I$4,0)+WeekOf+1</f>
        <v>45502</v>
      </c>
      <c r="D5" s="40">
        <f t="shared" si="1"/>
        <v>45503</v>
      </c>
      <c r="E5" s="40">
        <f t="shared" si="1"/>
        <v>45504</v>
      </c>
      <c r="F5" s="40">
        <f t="shared" si="1"/>
        <v>45505</v>
      </c>
      <c r="G5" s="40">
        <f t="shared" si="1"/>
        <v>45506</v>
      </c>
      <c r="H5" s="40">
        <f t="shared" si="1"/>
        <v>45507</v>
      </c>
      <c r="I5" s="40">
        <f t="shared" si="1"/>
        <v>45508</v>
      </c>
    </row>
    <row r="6" spans="1:9" ht="19.5" customHeight="1" x14ac:dyDescent="0.3">
      <c r="B6" s="41" t="s">
        <v>133</v>
      </c>
      <c r="C6" s="42" t="s">
        <v>134</v>
      </c>
      <c r="D6" s="43" t="s">
        <v>135</v>
      </c>
      <c r="E6" s="44" t="s">
        <v>136</v>
      </c>
      <c r="F6" s="45" t="s">
        <v>137</v>
      </c>
      <c r="G6" s="46" t="s">
        <v>138</v>
      </c>
      <c r="H6" s="47" t="s">
        <v>139</v>
      </c>
      <c r="I6" s="48" t="s">
        <v>140</v>
      </c>
    </row>
    <row r="7" spans="1:9" ht="15" customHeight="1" x14ac:dyDescent="0.2">
      <c r="B7" s="49">
        <v>0.25</v>
      </c>
      <c r="C7" s="50" t="s">
        <v>168</v>
      </c>
      <c r="D7" s="50" t="s">
        <v>168</v>
      </c>
      <c r="E7" s="50" t="s">
        <v>168</v>
      </c>
      <c r="F7" s="50" t="s">
        <v>168</v>
      </c>
      <c r="G7" s="50" t="s">
        <v>168</v>
      </c>
      <c r="H7" s="50" t="s">
        <v>168</v>
      </c>
      <c r="I7" s="50" t="s">
        <v>168</v>
      </c>
    </row>
    <row r="8" spans="1:9" ht="15" customHeight="1" x14ac:dyDescent="0.2">
      <c r="B8" s="49">
        <v>0.29166666666666669</v>
      </c>
      <c r="C8" s="50" t="s">
        <v>168</v>
      </c>
      <c r="D8" s="50" t="s">
        <v>168</v>
      </c>
      <c r="E8" s="50" t="s">
        <v>168</v>
      </c>
      <c r="F8" s="50" t="s">
        <v>168</v>
      </c>
      <c r="G8" s="50" t="s">
        <v>168</v>
      </c>
      <c r="H8" s="50" t="s">
        <v>168</v>
      </c>
      <c r="I8" s="50" t="s">
        <v>168</v>
      </c>
    </row>
    <row r="9" spans="1:9" ht="15" customHeight="1" x14ac:dyDescent="0.2">
      <c r="B9" s="49">
        <v>0.33333333333333298</v>
      </c>
      <c r="C9" s="50" t="s">
        <v>168</v>
      </c>
      <c r="D9" s="50" t="s">
        <v>168</v>
      </c>
      <c r="E9" s="50" t="s">
        <v>168</v>
      </c>
      <c r="F9" s="50" t="s">
        <v>168</v>
      </c>
      <c r="G9" s="50" t="s">
        <v>168</v>
      </c>
      <c r="H9" s="50" t="s">
        <v>168</v>
      </c>
      <c r="I9" s="50" t="s">
        <v>168</v>
      </c>
    </row>
    <row r="10" spans="1:9" ht="15" customHeight="1" x14ac:dyDescent="0.2">
      <c r="B10" s="49">
        <v>0.375</v>
      </c>
      <c r="C10" s="50" t="s">
        <v>168</v>
      </c>
      <c r="D10" s="50" t="s">
        <v>168</v>
      </c>
      <c r="E10" s="50" t="s">
        <v>168</v>
      </c>
      <c r="F10" s="50" t="s">
        <v>141</v>
      </c>
      <c r="G10" s="50" t="s">
        <v>168</v>
      </c>
      <c r="H10" s="50"/>
      <c r="I10" s="50" t="s">
        <v>168</v>
      </c>
    </row>
    <row r="11" spans="1:9" ht="15" customHeight="1" x14ac:dyDescent="0.2">
      <c r="B11" s="49">
        <v>0.41666666666666702</v>
      </c>
      <c r="C11" s="50" t="s">
        <v>168</v>
      </c>
      <c r="D11" s="50" t="s">
        <v>168</v>
      </c>
      <c r="E11" s="50" t="s">
        <v>168</v>
      </c>
      <c r="F11" s="50" t="s">
        <v>141</v>
      </c>
      <c r="G11" s="50" t="s">
        <v>168</v>
      </c>
      <c r="H11" s="50"/>
      <c r="I11" s="50" t="s">
        <v>168</v>
      </c>
    </row>
    <row r="12" spans="1:9" ht="15" customHeight="1" x14ac:dyDescent="0.2">
      <c r="B12" s="49">
        <v>0.45833333333333298</v>
      </c>
      <c r="C12" s="50" t="s">
        <v>168</v>
      </c>
      <c r="D12" s="50" t="s">
        <v>168</v>
      </c>
      <c r="E12" s="50" t="s">
        <v>168</v>
      </c>
      <c r="F12" s="50" t="s">
        <v>141</v>
      </c>
      <c r="G12" s="50" t="s">
        <v>168</v>
      </c>
      <c r="H12" s="50"/>
      <c r="I12" s="50" t="s">
        <v>168</v>
      </c>
    </row>
    <row r="13" spans="1:9" ht="15" customHeight="1" x14ac:dyDescent="0.2">
      <c r="B13" s="49">
        <v>0.5</v>
      </c>
      <c r="C13" s="50" t="s">
        <v>168</v>
      </c>
      <c r="D13" s="50" t="s">
        <v>168</v>
      </c>
      <c r="E13" s="50" t="s">
        <v>168</v>
      </c>
      <c r="F13" s="50" t="s">
        <v>168</v>
      </c>
      <c r="G13" s="50" t="s">
        <v>168</v>
      </c>
      <c r="H13" s="50" t="s">
        <v>168</v>
      </c>
      <c r="I13" s="50" t="s">
        <v>168</v>
      </c>
    </row>
    <row r="14" spans="1:9" ht="15" customHeight="1" x14ac:dyDescent="0.2">
      <c r="B14" s="49">
        <v>0.54166666666666696</v>
      </c>
      <c r="C14" s="50" t="s">
        <v>168</v>
      </c>
      <c r="D14" s="50" t="s">
        <v>168</v>
      </c>
      <c r="E14" s="50" t="s">
        <v>168</v>
      </c>
      <c r="F14" s="50" t="s">
        <v>168</v>
      </c>
      <c r="G14" s="50" t="s">
        <v>168</v>
      </c>
      <c r="H14" s="50" t="s">
        <v>168</v>
      </c>
      <c r="I14" s="50" t="s">
        <v>168</v>
      </c>
    </row>
    <row r="15" spans="1:9" ht="15" customHeight="1" x14ac:dyDescent="0.2">
      <c r="B15" s="49">
        <v>0.58333333333333304</v>
      </c>
      <c r="C15" s="50" t="s">
        <v>168</v>
      </c>
      <c r="D15" s="50" t="s">
        <v>168</v>
      </c>
      <c r="E15" s="50" t="s">
        <v>168</v>
      </c>
      <c r="F15" s="50" t="s">
        <v>168</v>
      </c>
      <c r="G15" s="50" t="s">
        <v>168</v>
      </c>
      <c r="H15" s="50" t="s">
        <v>168</v>
      </c>
      <c r="I15" s="50" t="s">
        <v>168</v>
      </c>
    </row>
    <row r="16" spans="1:9" ht="15" customHeight="1" x14ac:dyDescent="0.2">
      <c r="B16" s="49">
        <v>0.625</v>
      </c>
      <c r="C16" s="50" t="s">
        <v>168</v>
      </c>
      <c r="D16" s="50" t="s">
        <v>168</v>
      </c>
      <c r="E16" s="50" t="s">
        <v>168</v>
      </c>
      <c r="F16" s="50" t="s">
        <v>168</v>
      </c>
      <c r="G16" s="50" t="s">
        <v>168</v>
      </c>
      <c r="H16" s="50" t="s">
        <v>168</v>
      </c>
      <c r="I16" s="50" t="s">
        <v>168</v>
      </c>
    </row>
    <row r="17" spans="2:9" ht="15" customHeight="1" x14ac:dyDescent="0.2">
      <c r="B17" s="49">
        <v>0.66666666666666696</v>
      </c>
      <c r="C17" s="50" t="s">
        <v>168</v>
      </c>
      <c r="D17" s="50" t="s">
        <v>168</v>
      </c>
      <c r="E17" s="50" t="s">
        <v>168</v>
      </c>
      <c r="F17" s="50" t="s">
        <v>168</v>
      </c>
      <c r="G17" s="50" t="s">
        <v>168</v>
      </c>
      <c r="H17" s="50" t="s">
        <v>168</v>
      </c>
      <c r="I17" s="50" t="s">
        <v>168</v>
      </c>
    </row>
    <row r="18" spans="2:9" ht="15" customHeight="1" x14ac:dyDescent="0.2">
      <c r="B18" s="49">
        <v>0.70833333333333404</v>
      </c>
      <c r="C18" s="50" t="s">
        <v>168</v>
      </c>
      <c r="D18" s="50" t="s">
        <v>168</v>
      </c>
      <c r="E18" s="50" t="s">
        <v>168</v>
      </c>
      <c r="F18" s="50" t="s">
        <v>168</v>
      </c>
      <c r="G18" s="50" t="s">
        <v>168</v>
      </c>
      <c r="H18" s="50" t="s">
        <v>168</v>
      </c>
      <c r="I18" s="50" t="s">
        <v>168</v>
      </c>
    </row>
    <row r="19" spans="2:9" ht="15" customHeight="1" x14ac:dyDescent="0.2">
      <c r="B19" s="49">
        <v>0.75</v>
      </c>
      <c r="C19" s="50" t="s">
        <v>168</v>
      </c>
      <c r="D19" s="50" t="s">
        <v>168</v>
      </c>
      <c r="E19" s="50" t="s">
        <v>168</v>
      </c>
      <c r="F19" s="50" t="s">
        <v>168</v>
      </c>
      <c r="G19" s="50" t="s">
        <v>168</v>
      </c>
      <c r="H19" s="50" t="s">
        <v>168</v>
      </c>
      <c r="I19" s="50" t="s">
        <v>168</v>
      </c>
    </row>
    <row r="20" spans="2:9" ht="15" customHeight="1" x14ac:dyDescent="0.2">
      <c r="B20" s="49">
        <v>0.79166666666666696</v>
      </c>
      <c r="C20" s="50" t="s">
        <v>168</v>
      </c>
      <c r="D20" s="50" t="s">
        <v>168</v>
      </c>
      <c r="E20" s="50" t="s">
        <v>168</v>
      </c>
      <c r="F20" s="50" t="s">
        <v>168</v>
      </c>
      <c r="G20" s="50" t="s">
        <v>168</v>
      </c>
      <c r="H20" s="50" t="s">
        <v>168</v>
      </c>
      <c r="I20" s="50" t="s">
        <v>168</v>
      </c>
    </row>
    <row r="21" spans="2:9" ht="15" customHeight="1" x14ac:dyDescent="0.2">
      <c r="B21" s="49">
        <v>0.83333333333333404</v>
      </c>
      <c r="C21" s="50" t="s">
        <v>168</v>
      </c>
      <c r="D21" s="50" t="s">
        <v>168</v>
      </c>
      <c r="E21" s="50" t="s">
        <v>168</v>
      </c>
      <c r="F21" s="50"/>
      <c r="G21" s="50" t="s">
        <v>168</v>
      </c>
      <c r="H21" s="50" t="s">
        <v>168</v>
      </c>
      <c r="I21" s="50" t="s">
        <v>168</v>
      </c>
    </row>
    <row r="22" spans="2:9" ht="15" customHeight="1" x14ac:dyDescent="0.2">
      <c r="B22" s="49">
        <v>0.875</v>
      </c>
      <c r="C22" s="50" t="s">
        <v>168</v>
      </c>
      <c r="D22" s="50" t="s">
        <v>168</v>
      </c>
      <c r="E22" s="50"/>
      <c r="F22" s="50" t="s">
        <v>168</v>
      </c>
      <c r="G22" s="50" t="s">
        <v>168</v>
      </c>
      <c r="H22" s="50" t="s">
        <v>168</v>
      </c>
      <c r="I22" s="50" t="s">
        <v>168</v>
      </c>
    </row>
    <row r="23" spans="2:9" ht="15" customHeight="1" x14ac:dyDescent="0.2">
      <c r="B23" s="49">
        <v>0.91666666666666696</v>
      </c>
      <c r="C23" s="50" t="s">
        <v>168</v>
      </c>
      <c r="D23" s="50" t="s">
        <v>168</v>
      </c>
      <c r="E23" s="50" t="s">
        <v>168</v>
      </c>
      <c r="F23" s="50" t="s">
        <v>168</v>
      </c>
      <c r="G23" s="50" t="s">
        <v>168</v>
      </c>
      <c r="H23" s="50" t="s">
        <v>168</v>
      </c>
      <c r="I23" s="50" t="s">
        <v>168</v>
      </c>
    </row>
  </sheetData>
  <mergeCells count="1">
    <mergeCell ref="B2:D3"/>
  </mergeCells>
  <phoneticPr fontId="1"/>
  <conditionalFormatting sqref="C7:C23">
    <cfRule type="expression" dxfId="6" priority="7">
      <formula>LEN(C7)&gt;0</formula>
    </cfRule>
  </conditionalFormatting>
  <conditionalFormatting sqref="D7:D23">
    <cfRule type="expression" dxfId="5" priority="6">
      <formula>LEN(D7)&gt;0</formula>
    </cfRule>
  </conditionalFormatting>
  <conditionalFormatting sqref="E7:E23">
    <cfRule type="expression" dxfId="4" priority="5">
      <formula>LEN(E7)&gt;0</formula>
    </cfRule>
  </conditionalFormatting>
  <conditionalFormatting sqref="F7:F23">
    <cfRule type="expression" dxfId="3" priority="4">
      <formula>LEN(F7)&gt;0</formula>
    </cfRule>
  </conditionalFormatting>
  <conditionalFormatting sqref="G7:G23">
    <cfRule type="expression" dxfId="2" priority="3">
      <formula>LEN(G7)&gt;0</formula>
    </cfRule>
  </conditionalFormatting>
  <conditionalFormatting sqref="H7:H9 F10:F12 H13:H23">
    <cfRule type="expression" dxfId="1" priority="2">
      <formula>LEN(F7)&gt;0</formula>
    </cfRule>
  </conditionalFormatting>
  <conditionalFormatting sqref="I7:I23">
    <cfRule type="expression" dxfId="0" priority="1">
      <formula>LEN(I7)&gt;0</formula>
    </cfRule>
  </conditionalFormatting>
  <dataValidations count="1">
    <dataValidation type="list" allowBlank="1" showInputMessage="1" sqref="H3" xr:uid="{00000000-0002-0000-0400-000000000000}">
      <formula1>WhoLookup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workbookViewId="0"/>
  </sheetViews>
  <sheetFormatPr defaultRowHeight="18.75" x14ac:dyDescent="0.4"/>
  <cols>
    <col min="1" max="1" width="23.75" bestFit="1" customWidth="1"/>
    <col min="2" max="2" width="10" bestFit="1" customWidth="1"/>
    <col min="3" max="3" width="23" customWidth="1"/>
  </cols>
  <sheetData>
    <row r="1" spans="1:3" ht="37.5" x14ac:dyDescent="0.55000000000000004">
      <c r="A1" s="51" t="s">
        <v>142</v>
      </c>
      <c r="B1" s="32"/>
      <c r="C1" s="32"/>
    </row>
    <row r="2" spans="1:3" x14ac:dyDescent="0.2">
      <c r="A2" s="32"/>
      <c r="B2" s="32"/>
      <c r="C2" s="32"/>
    </row>
    <row r="3" spans="1:3" ht="19.5" x14ac:dyDescent="0.3">
      <c r="A3" s="42" t="s">
        <v>143</v>
      </c>
      <c r="B3" s="43" t="s">
        <v>144</v>
      </c>
      <c r="C3" s="44" t="s">
        <v>145</v>
      </c>
    </row>
    <row r="4" spans="1:3" x14ac:dyDescent="0.4">
      <c r="A4" s="52">
        <v>41092.333333333336</v>
      </c>
      <c r="B4" s="53" t="s">
        <v>146</v>
      </c>
      <c r="C4" s="53" t="s">
        <v>147</v>
      </c>
    </row>
    <row r="5" spans="1:3" x14ac:dyDescent="0.4">
      <c r="A5" s="52">
        <v>41092.75</v>
      </c>
      <c r="B5" s="53" t="s">
        <v>132</v>
      </c>
      <c r="C5" s="53" t="s">
        <v>148</v>
      </c>
    </row>
    <row r="6" spans="1:3" x14ac:dyDescent="0.4">
      <c r="A6" s="52">
        <v>41092.770833333336</v>
      </c>
      <c r="B6" s="53" t="s">
        <v>132</v>
      </c>
      <c r="C6" s="53" t="s">
        <v>149</v>
      </c>
    </row>
    <row r="7" spans="1:3" x14ac:dyDescent="0.4">
      <c r="A7" s="52">
        <v>41092.833333333336</v>
      </c>
      <c r="B7" s="53" t="s">
        <v>132</v>
      </c>
      <c r="C7" s="53" t="s">
        <v>150</v>
      </c>
    </row>
    <row r="8" spans="1:3" x14ac:dyDescent="0.4">
      <c r="A8" s="52">
        <v>41093.666666666664</v>
      </c>
      <c r="B8" s="53" t="s">
        <v>132</v>
      </c>
      <c r="C8" s="53" t="s">
        <v>151</v>
      </c>
    </row>
    <row r="9" spans="1:3" x14ac:dyDescent="0.4">
      <c r="A9" s="52">
        <v>41094.416666666664</v>
      </c>
      <c r="B9" s="53" t="s">
        <v>132</v>
      </c>
      <c r="C9" s="53" t="s">
        <v>152</v>
      </c>
    </row>
    <row r="10" spans="1:3" x14ac:dyDescent="0.4">
      <c r="A10" s="52">
        <v>41095.833333333336</v>
      </c>
      <c r="B10" s="53" t="s">
        <v>132</v>
      </c>
      <c r="C10" s="53" t="s">
        <v>153</v>
      </c>
    </row>
    <row r="11" spans="1:3" x14ac:dyDescent="0.4">
      <c r="A11" s="52">
        <v>41096.458333333336</v>
      </c>
      <c r="B11" s="53" t="s">
        <v>132</v>
      </c>
      <c r="C11" s="53" t="s">
        <v>154</v>
      </c>
    </row>
    <row r="12" spans="1:3" x14ac:dyDescent="0.4">
      <c r="A12" s="52">
        <v>41097</v>
      </c>
      <c r="B12" s="53" t="s">
        <v>132</v>
      </c>
      <c r="C12" s="53" t="s">
        <v>155</v>
      </c>
    </row>
    <row r="13" spans="1:3" x14ac:dyDescent="0.4">
      <c r="A13" s="52">
        <v>41098.708333333336</v>
      </c>
      <c r="B13" s="53" t="s">
        <v>132</v>
      </c>
      <c r="C13" s="53" t="s">
        <v>156</v>
      </c>
    </row>
    <row r="14" spans="1:3" x14ac:dyDescent="0.4">
      <c r="A14" s="52">
        <v>41092.416666666664</v>
      </c>
      <c r="B14" s="54" t="s">
        <v>146</v>
      </c>
      <c r="C14" s="54" t="s">
        <v>157</v>
      </c>
    </row>
  </sheetData>
  <phoneticPr fontId="1"/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10" workbookViewId="0">
      <selection activeCell="K16" sqref="K16"/>
    </sheetView>
  </sheetViews>
  <sheetFormatPr defaultRowHeight="18.75" x14ac:dyDescent="0.4"/>
  <sheetData>
    <row r="1" spans="1:5" ht="19.5" x14ac:dyDescent="0.4">
      <c r="A1" s="69" t="s">
        <v>158</v>
      </c>
      <c r="B1" s="69"/>
      <c r="C1" s="69"/>
      <c r="D1" s="69"/>
      <c r="E1" s="69"/>
    </row>
    <row r="2" spans="1:5" x14ac:dyDescent="0.4">
      <c r="A2" s="55" t="s">
        <v>159</v>
      </c>
      <c r="B2" s="55" t="s">
        <v>160</v>
      </c>
      <c r="C2" s="55" t="s">
        <v>161</v>
      </c>
      <c r="D2" s="55" t="s">
        <v>162</v>
      </c>
      <c r="E2" s="55" t="s">
        <v>163</v>
      </c>
    </row>
    <row r="3" spans="1:5" x14ac:dyDescent="0.4">
      <c r="A3" s="56" t="s">
        <v>164</v>
      </c>
      <c r="B3" s="57">
        <v>240</v>
      </c>
      <c r="C3" s="57">
        <v>300</v>
      </c>
      <c r="D3" s="57">
        <v>200</v>
      </c>
      <c r="E3" s="57">
        <f>SUM(B3:D3)</f>
        <v>740</v>
      </c>
    </row>
    <row r="4" spans="1:5" x14ac:dyDescent="0.4">
      <c r="A4" s="56" t="s">
        <v>165</v>
      </c>
      <c r="B4" s="57">
        <v>186</v>
      </c>
      <c r="C4" s="57">
        <v>196</v>
      </c>
      <c r="D4" s="57">
        <v>176</v>
      </c>
      <c r="E4" s="57">
        <f>SUM(B4:D4)</f>
        <v>558</v>
      </c>
    </row>
    <row r="5" spans="1:5" x14ac:dyDescent="0.4">
      <c r="A5" s="56" t="s">
        <v>166</v>
      </c>
      <c r="B5" s="57">
        <v>176</v>
      </c>
      <c r="C5" s="57">
        <v>400</v>
      </c>
      <c r="D5" s="57">
        <v>280</v>
      </c>
      <c r="E5" s="57">
        <f>SUM(B5:D5)</f>
        <v>856</v>
      </c>
    </row>
    <row r="6" spans="1:5" x14ac:dyDescent="0.4">
      <c r="A6" s="56" t="s">
        <v>167</v>
      </c>
      <c r="B6" s="57">
        <v>200</v>
      </c>
      <c r="C6" s="57">
        <v>128</v>
      </c>
      <c r="D6" s="57">
        <v>140</v>
      </c>
      <c r="E6" s="57">
        <f>SUM(B6:D6)</f>
        <v>468</v>
      </c>
    </row>
    <row r="7" spans="1:5" x14ac:dyDescent="0.4">
      <c r="A7" s="58" t="s">
        <v>163</v>
      </c>
      <c r="B7" s="59">
        <f>SUM(B3:B6)</f>
        <v>802</v>
      </c>
      <c r="C7" s="59">
        <f>SUM(C3:C6)</f>
        <v>1024</v>
      </c>
      <c r="D7" s="59">
        <f>SUM(D3:D6)</f>
        <v>796</v>
      </c>
      <c r="E7" s="59">
        <f>SUM(B7:D7)</f>
        <v>2622</v>
      </c>
    </row>
  </sheetData>
  <mergeCells count="1">
    <mergeCell ref="A1:E1"/>
  </mergeCells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U / l W M X e 4 r 2 l A A A A 9 g A A A B I A H A B D b 2 5 m a W c v U G F j a 2 F n Z S 5 4 b W w g o h g A K K A U A A A A A A A A A A A A A A A A A A A A A A A A A A A A h Y 8 x D o I w G I W v Q r r T l h o T J T 9 l c D O S k J g Y 1 6 Z U q E I x t F j u 5 u C R v I I Y R d 0 c 3 / e + 4 b 3 7 9 Q b p 0 N T B R X V W t y Z B E a Y o U E a 2 h T Z l g n p 3 C B c o 5 Z A L e R K l C k b Z 2 H i w R Y I q 5 8 4 x I d 5 7 7 G e 4 7 U r C K I 3 I P t t s Z a U a g T 6 y / i + H 2 l g n j F S I w + 4 1 h j M c s S V m c 4 Y p k A l C p s 1 X Y O P e Z / s D Y d X X r u 8 U P 4 p w n Q O Z I p D 3 B / 4 A U E s D B B Q A A g A I A E V P 5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F T + V Y K I p H u A 4 A A A A R A A A A E w A c A E Z v c m 1 1 b G F z L 1 N l Y 3 R p b 2 4 x L m 0 g o h g A K K A U A A A A A A A A A A A A A A A A A A A A A A A A A A A A K 0 5 N L s n M z 1 M I h t C G 1 g B Q S w E C L Q A U A A I A C A B F T + V Y x d 7 i v a U A A A D 2 A A A A E g A A A A A A A A A A A A A A A A A A A A A A Q 2 9 u Z m l n L 1 B h Y 2 t h Z 2 U u e G 1 s U E s B A i 0 A F A A C A A g A R U / l W A / K 6 a u k A A A A 6 Q A A A B M A A A A A A A A A A A A A A A A A 8 Q A A A F t D b 2 5 0 Z W 5 0 X 1 R 5 c G V z X S 5 4 b W x Q S w E C L Q A U A A I A C A B F T + V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/ S E / j F k N U W q X 0 f s e H o B 9 w A A A A A C A A A A A A A Q Z g A A A A E A A C A A A A C t r X O O 0 K Y 1 b Z V y 1 A d 3 B r 8 R F m 1 R v 0 g / C c 7 c u j w H k a X X U Q A A A A A O g A A A A A I A A C A A A A A 3 W t l j x H f C W W l e m I e J 8 V B l 1 W B o 9 / + m L + j n R m L V m i r m 5 V A A A A C n r w 7 K n R g d c 5 u V E 9 1 l W 7 x h E + j Q 1 M K z A k X I c W I k E v V g + y J g A J Z 5 w E b 1 5 L 1 b g U V A w N L i 4 G + d / i I l q K + J Q p c 1 A c I 4 c j w g h F J 5 X L m o S D L z C f f Q 1 U A A A A B O O Y g d 8 / 0 a n t U g R j y J L N w R B x c e a i U p J c T a 6 o / K / n s K i K u A s f C / 6 S V 0 n K + f x 9 1 P 4 R H g 4 f f k 7 W t H O Y y 7 V t v 7 I i c m < / D a t a M a s h u p > 
</file>

<file path=customXml/itemProps1.xml><?xml version="1.0" encoding="utf-8"?>
<ds:datastoreItem xmlns:ds="http://schemas.openxmlformats.org/officeDocument/2006/customXml" ds:itemID="{1BCC45F3-A70A-48D2-9124-BF443374AB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Sheet1</vt:lpstr>
      <vt:lpstr>住所録</vt:lpstr>
      <vt:lpstr>請求書</vt:lpstr>
      <vt:lpstr>売上管理表</vt:lpstr>
      <vt:lpstr>日毎のスケジュール</vt:lpstr>
      <vt:lpstr>データー入力</vt:lpstr>
      <vt:lpstr>グラフ</vt:lpstr>
      <vt:lpstr>ShowName</vt:lpstr>
      <vt:lpstr>WeekOf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2019-06-06T13:20:37Z</dcterms:created>
  <dcterms:modified xsi:type="dcterms:W3CDTF">2024-07-17T04:13:33Z</dcterms:modified>
</cp:coreProperties>
</file>